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суслонгер" sheetId="1" r:id="rId1"/>
  </sheets>
  <definedNames>
    <definedName name="_xlnm.Print_Titles" localSheetId="0">'суслонгер'!$A:$A</definedName>
  </definedNames>
  <calcPr fullCalcOnLoad="1"/>
</workbook>
</file>

<file path=xl/sharedStrings.xml><?xml version="1.0" encoding="utf-8"?>
<sst xmlns="http://schemas.openxmlformats.org/spreadsheetml/2006/main" count="61" uniqueCount="60">
  <si>
    <t>Исполнение бюджета по МО "Городское поселение Суслонгер"</t>
  </si>
  <si>
    <t xml:space="preserve">Наименование </t>
  </si>
  <si>
    <t>% исполнения</t>
  </si>
  <si>
    <t>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</si>
  <si>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</si>
  <si>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</si>
  <si>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</si>
  <si>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</si>
  <si>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</si>
  <si>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</si>
  <si>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</si>
  <si>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</si>
  <si>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</si>
  <si>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Доходы, получаемые в виде арендной платы  за земельные участки , государственная собственность на которые не разграничена  и которые расположены в границах городских поселений</t>
  </si>
  <si>
    <t>Доходы от оказания платных услуг и компенсации затрат государства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</si>
  <si>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</si>
  <si>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</si>
  <si>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</si>
  <si>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</si>
  <si>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</t>
  </si>
  <si>
    <t>Прочие неналоговые поступления</t>
  </si>
  <si>
    <t>Безвозмездные поступления</t>
  </si>
  <si>
    <t>ИТОГО ДОХОДОВ</t>
  </si>
  <si>
    <t>РАСХОДЫ</t>
  </si>
  <si>
    <t>Общегосударственные вопросы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</si>
  <si>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</si>
  <si>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</si>
  <si>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</si>
  <si>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</si>
  <si>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</si>
  <si>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</si>
  <si>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Дорожное хозяйство (дорожные фонды) (ремонт автомобильных дорог местного значения)</t>
  </si>
  <si>
    <t>Другие вопросы в области нац.экономики</t>
  </si>
  <si>
    <t>Жилищное хозяйство в т.ч.</t>
  </si>
  <si>
    <t>Обеспечение мероприятий по переселению граждан из аварийного жилищного фонда за счет средств, поступивших от ГК-Фонда содействия реформированию ЖКХ</t>
  </si>
  <si>
    <t>обеспечение мероприятий по капитальному ремонту многоквартирных домов за счет средств бюджета Республики Марий Эл</t>
  </si>
  <si>
    <t xml:space="preserve">Обеспечение мероприятий по переселению граждан из аварийного жилищного фонда за счет средств местного бюджета </t>
  </si>
  <si>
    <t>капитальный ремонт муниципального жилищного фонда</t>
  </si>
  <si>
    <t>Комунальное хозяйство в т.ч.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</si>
  <si>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</si>
  <si>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</si>
  <si>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Прочие работы, услуги</t>
  </si>
  <si>
    <t>Благоустройство (в том числе)</t>
  </si>
  <si>
    <t>уличное освещение</t>
  </si>
  <si>
    <t>программа формирования современной городской среды</t>
  </si>
  <si>
    <t>прочие</t>
  </si>
  <si>
    <t>Пенсионное обеспечение</t>
  </si>
  <si>
    <t>ИТОГО расходов</t>
  </si>
  <si>
    <t>Исп. Нагаева Н.С. Ефремова И.М.</t>
  </si>
  <si>
    <t>план на      2019 год</t>
  </si>
  <si>
    <t>Обеспечение проведения выборов и референдумов</t>
  </si>
  <si>
    <t>дефицит (-), профицит (+)</t>
  </si>
  <si>
    <t>Озеленение</t>
  </si>
  <si>
    <t>Невыясненные поступления</t>
  </si>
  <si>
    <t>Поступления (перечисления) по урегулированию расчетов между бюджетами</t>
  </si>
  <si>
    <t>Плата по соглашениям об установлении сервитута</t>
  </si>
  <si>
    <t>Доходы, получаемые в виде арендной платы за земли, находящиеся в собственности поселений</t>
  </si>
  <si>
    <t>Межбюджетные трансферты</t>
  </si>
  <si>
    <t>по состоянию на 01 января 2020 года</t>
  </si>
  <si>
    <t>факт на 01.01.2020 г.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</si>
</sst>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_-* #,##0.0_р_._-;\-* #,##0.0_р_._-;_-* \-??_р_._-;_-@_-"/>
    <numFmt numFmtId="174" formatCode="0.0"/>
    <numFmt numFmtId="175" formatCode="_-* #,##0.0_р_._-;\-* #,##0.0_р_._-;_-* \-???_р_._-;_-@_-"/>
    <numFmt numFmtId="176" formatCode="#,##0.0"/>
    <numFmt numFmtId="177" formatCode="_-* #,##0.00_р_._-;\-* #,##0.00_р_._-;_-* \-???_р_._-;_-@_-"/>
    <numFmt numFmtId="178" formatCode="_-* #,##0.000_р_._-;\-* #,##0.000_р_._-;_-* \-???_р_._-;_-@_-"/>
    <numFmt numFmtId="179" formatCode="_-* #,##0.0000_р_._-;\-* #,##0.0000_р_._-;_-* \-???_р_._-;_-@_-"/>
    <numFmt numFmtId="180" formatCode="_-* #,##0.00000_р_._-;\-* #,##0.00000_р_._-;_-* \-???_р_._-;_-@_-"/>
    <numFmt numFmtId="181" formatCode="0.0000"/>
    <numFmt numFmtId="182" formatCode="0.000"/>
  </numFmts>
  <fonts count="45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4"/>
      <name val="Times New Roman"/>
      <family val="1"/>
    </font>
    <font>
      <b/>
      <sz val="17"/>
      <name val="Arial Cyr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73" fontId="5" fillId="33" borderId="11" xfId="58" applyNumberFormat="1" applyFont="1" applyFill="1" applyBorder="1" applyAlignment="1" applyProtection="1">
      <alignment horizontal="right" vertical="center" wrapText="1"/>
      <protection/>
    </xf>
    <xf numFmtId="9" fontId="5" fillId="0" borderId="10" xfId="55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left" vertical="top"/>
    </xf>
    <xf numFmtId="0" fontId="7" fillId="33" borderId="10" xfId="0" applyFont="1" applyFill="1" applyBorder="1" applyAlignment="1">
      <alignment horizontal="right" vertical="center" wrapText="1"/>
    </xf>
    <xf numFmtId="174" fontId="7" fillId="33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top" wrapText="1"/>
    </xf>
    <xf numFmtId="17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9" fontId="7" fillId="0" borderId="10" xfId="55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wrapText="1"/>
    </xf>
    <xf numFmtId="174" fontId="7" fillId="0" borderId="1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/>
    </xf>
    <xf numFmtId="0" fontId="6" fillId="0" borderId="12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175" fontId="5" fillId="33" borderId="10" xfId="0" applyNumberFormat="1" applyFont="1" applyFill="1" applyBorder="1" applyAlignment="1">
      <alignment horizontal="right" vertical="center" wrapText="1"/>
    </xf>
    <xf numFmtId="17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174" fontId="7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top"/>
    </xf>
    <xf numFmtId="176" fontId="7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174" fontId="5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/>
    </xf>
    <xf numFmtId="174" fontId="7" fillId="0" borderId="1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174" fontId="7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="86" zoomScaleNormal="86" zoomScalePageLayoutView="0" workbookViewId="0" topLeftCell="A32">
      <selection activeCell="B31" sqref="B31:C31"/>
    </sheetView>
  </sheetViews>
  <sheetFormatPr defaultColWidth="9.00390625" defaultRowHeight="12.75"/>
  <cols>
    <col min="1" max="1" width="70.125" style="1" customWidth="1"/>
    <col min="2" max="2" width="19.00390625" style="1" customWidth="1"/>
    <col min="3" max="3" width="19.875" style="1" customWidth="1"/>
    <col min="4" max="4" width="16.75390625" style="1" customWidth="1"/>
    <col min="5" max="16384" width="9.125" style="1" customWidth="1"/>
  </cols>
  <sheetData>
    <row r="1" spans="1:3" ht="22.5" customHeight="1">
      <c r="A1" s="46"/>
      <c r="B1" s="46"/>
      <c r="C1" s="46"/>
    </row>
    <row r="2" spans="1:4" ht="24" customHeight="1">
      <c r="A2" s="47" t="s">
        <v>0</v>
      </c>
      <c r="B2" s="47"/>
      <c r="C2" s="47"/>
      <c r="D2" s="47"/>
    </row>
    <row r="3" spans="1:4" ht="21" customHeight="1">
      <c r="A3" s="47" t="s">
        <v>58</v>
      </c>
      <c r="B3" s="47"/>
      <c r="C3" s="47"/>
      <c r="D3" s="47"/>
    </row>
    <row r="4" spans="1:3" ht="20.25" customHeight="1">
      <c r="A4" s="2"/>
      <c r="B4" s="48"/>
      <c r="C4" s="48"/>
    </row>
    <row r="5" spans="1:4" ht="27.75" customHeight="1">
      <c r="A5" s="49" t="s">
        <v>1</v>
      </c>
      <c r="B5" s="50" t="s">
        <v>49</v>
      </c>
      <c r="C5" s="50" t="s">
        <v>59</v>
      </c>
      <c r="D5" s="49" t="s">
        <v>2</v>
      </c>
    </row>
    <row r="6" spans="1:4" ht="12" customHeight="1">
      <c r="A6" s="49"/>
      <c r="B6" s="50"/>
      <c r="C6" s="50"/>
      <c r="D6" s="49"/>
    </row>
    <row r="7" spans="1:4" ht="24.75" customHeight="1">
      <c r="A7" s="4" t="s">
        <v>3</v>
      </c>
      <c r="B7" s="5">
        <f>SUM(B9:B29)</f>
        <v>6049.700000000001</v>
      </c>
      <c r="C7" s="5">
        <f>SUM(C9:C29)</f>
        <v>5399.713779999999</v>
      </c>
      <c r="D7" s="6">
        <f>C7/B7</f>
        <v>0.8925589335008345</v>
      </c>
    </row>
    <row r="8" spans="1:4" ht="18.75" customHeight="1">
      <c r="A8" s="7" t="s">
        <v>4</v>
      </c>
      <c r="B8" s="8"/>
      <c r="C8" s="9"/>
      <c r="D8" s="6"/>
    </row>
    <row r="9" spans="1:4" ht="18.75" customHeight="1">
      <c r="A9" s="10" t="s">
        <v>5</v>
      </c>
      <c r="B9" s="11">
        <v>3251</v>
      </c>
      <c r="C9" s="11">
        <v>3403.19072</v>
      </c>
      <c r="D9" s="12">
        <f>C9/B9</f>
        <v>1.0468135096893263</v>
      </c>
    </row>
    <row r="10" spans="1:4" ht="20.25" hidden="1">
      <c r="A10" s="10" t="s">
        <v>6</v>
      </c>
      <c r="B10" s="11"/>
      <c r="C10" s="11"/>
      <c r="D10" s="12"/>
    </row>
    <row r="11" spans="1:4" ht="22.5" customHeight="1">
      <c r="A11" s="10" t="s">
        <v>7</v>
      </c>
      <c r="B11" s="11">
        <v>609</v>
      </c>
      <c r="C11" s="11">
        <v>663.44344</v>
      </c>
      <c r="D11" s="12">
        <f aca="true" t="shared" si="0" ref="D11:D25">C11/B11</f>
        <v>1.0893980952380953</v>
      </c>
    </row>
    <row r="12" spans="1:4" ht="18.75" customHeight="1">
      <c r="A12" s="10" t="s">
        <v>8</v>
      </c>
      <c r="B12" s="11">
        <v>452.1</v>
      </c>
      <c r="C12" s="11">
        <v>484.09406</v>
      </c>
      <c r="D12" s="12">
        <f t="shared" si="0"/>
        <v>1.0707676620216766</v>
      </c>
    </row>
    <row r="13" spans="1:4" ht="19.5" customHeight="1">
      <c r="A13" s="10" t="s">
        <v>9</v>
      </c>
      <c r="B13" s="11">
        <v>15.6</v>
      </c>
      <c r="C13" s="11">
        <v>7.53</v>
      </c>
      <c r="D13" s="12">
        <f t="shared" si="0"/>
        <v>0.4826923076923077</v>
      </c>
    </row>
    <row r="14" spans="1:4" ht="37.5" hidden="1">
      <c r="A14" s="10" t="s">
        <v>10</v>
      </c>
      <c r="B14" s="13"/>
      <c r="C14" s="11"/>
      <c r="D14" s="12" t="e">
        <f t="shared" si="0"/>
        <v>#DIV/0!</v>
      </c>
    </row>
    <row r="15" spans="1:4" ht="41.25" customHeight="1">
      <c r="A15" s="14" t="s">
        <v>11</v>
      </c>
      <c r="B15" s="11">
        <v>483</v>
      </c>
      <c r="C15" s="11">
        <v>183.72624</v>
      </c>
      <c r="D15" s="12">
        <f t="shared" si="0"/>
        <v>0.38038559006211176</v>
      </c>
    </row>
    <row r="16" spans="1:4" ht="41.25" customHeight="1">
      <c r="A16" s="14" t="s">
        <v>12</v>
      </c>
      <c r="B16" s="11">
        <v>470.8</v>
      </c>
      <c r="C16" s="11">
        <v>1.23</v>
      </c>
      <c r="D16" s="12">
        <f t="shared" si="0"/>
        <v>0.002612574341546304</v>
      </c>
    </row>
    <row r="17" spans="1:4" ht="20.25">
      <c r="A17" s="14" t="s">
        <v>55</v>
      </c>
      <c r="B17" s="11"/>
      <c r="C17" s="11">
        <v>0.18408</v>
      </c>
      <c r="D17" s="12"/>
    </row>
    <row r="18" spans="1:4" ht="81" customHeight="1">
      <c r="A18" s="15" t="s">
        <v>13</v>
      </c>
      <c r="B18" s="11">
        <v>119</v>
      </c>
      <c r="C18" s="11">
        <v>111.89531</v>
      </c>
      <c r="D18" s="12">
        <f t="shared" si="0"/>
        <v>0.9402967226890756</v>
      </c>
    </row>
    <row r="19" spans="1:8" ht="42" customHeight="1">
      <c r="A19" s="10" t="s">
        <v>56</v>
      </c>
      <c r="B19" s="16"/>
      <c r="C19" s="16">
        <v>7.93486</v>
      </c>
      <c r="D19" s="12"/>
      <c r="H19" s="17"/>
    </row>
    <row r="20" spans="1:8" ht="37.5" hidden="1">
      <c r="A20" s="18" t="s">
        <v>14</v>
      </c>
      <c r="B20" s="16"/>
      <c r="C20" s="16"/>
      <c r="D20" s="12" t="e">
        <f t="shared" si="0"/>
        <v>#DIV/0!</v>
      </c>
      <c r="H20" s="17"/>
    </row>
    <row r="21" spans="1:8" ht="20.25">
      <c r="A21" s="18" t="s">
        <v>15</v>
      </c>
      <c r="B21" s="51">
        <v>564.9</v>
      </c>
      <c r="C21" s="19">
        <v>564.9</v>
      </c>
      <c r="D21" s="12">
        <f t="shared" si="0"/>
        <v>1</v>
      </c>
      <c r="H21" s="17"/>
    </row>
    <row r="22" spans="1:8" ht="39.75" customHeight="1">
      <c r="A22" s="20" t="s">
        <v>16</v>
      </c>
      <c r="B22" s="11">
        <v>84.3</v>
      </c>
      <c r="C22" s="11">
        <v>151.58506</v>
      </c>
      <c r="D22" s="12">
        <f t="shared" si="0"/>
        <v>1.7981620403321472</v>
      </c>
      <c r="H22" s="17"/>
    </row>
    <row r="23" spans="1:8" ht="37.5" hidden="1">
      <c r="A23" s="20" t="s">
        <v>17</v>
      </c>
      <c r="B23" s="11"/>
      <c r="C23" s="11"/>
      <c r="D23" s="12" t="e">
        <f t="shared" si="0"/>
        <v>#DIV/0!</v>
      </c>
      <c r="H23" s="17"/>
    </row>
    <row r="24" spans="1:8" ht="37.5" hidden="1">
      <c r="A24" s="20" t="s">
        <v>18</v>
      </c>
      <c r="B24" s="13"/>
      <c r="C24" s="11"/>
      <c r="D24" s="12" t="e">
        <f t="shared" si="0"/>
        <v>#DIV/0!</v>
      </c>
      <c r="H24" s="17"/>
    </row>
    <row r="25" spans="1:8" ht="1.5" customHeight="1" hidden="1">
      <c r="A25" s="21" t="s">
        <v>18</v>
      </c>
      <c r="B25" s="11"/>
      <c r="C25" s="11"/>
      <c r="D25" s="12" t="e">
        <f t="shared" si="0"/>
        <v>#DIV/0!</v>
      </c>
      <c r="H25" s="17"/>
    </row>
    <row r="26" spans="1:8" ht="21.75" customHeight="1">
      <c r="A26" s="21" t="s">
        <v>19</v>
      </c>
      <c r="B26" s="11"/>
      <c r="C26" s="11">
        <v>15.00001</v>
      </c>
      <c r="D26" s="12"/>
      <c r="H26" s="17"/>
    </row>
    <row r="27" spans="1:8" ht="0.75" customHeight="1" hidden="1">
      <c r="A27" s="21" t="s">
        <v>20</v>
      </c>
      <c r="B27" s="11"/>
      <c r="C27" s="11"/>
      <c r="D27" s="12"/>
      <c r="H27" s="22"/>
    </row>
    <row r="28" spans="1:4" ht="20.25">
      <c r="A28" s="10" t="s">
        <v>53</v>
      </c>
      <c r="B28" s="13"/>
      <c r="C28" s="11">
        <v>0</v>
      </c>
      <c r="D28" s="6"/>
    </row>
    <row r="29" spans="1:4" ht="40.5" customHeight="1">
      <c r="A29" s="10" t="s">
        <v>54</v>
      </c>
      <c r="B29" s="13"/>
      <c r="C29" s="11">
        <v>-195</v>
      </c>
      <c r="D29" s="6"/>
    </row>
    <row r="30" spans="1:4" ht="26.25" customHeight="1">
      <c r="A30" s="23" t="s">
        <v>21</v>
      </c>
      <c r="B30" s="24">
        <v>7665.41534</v>
      </c>
      <c r="C30" s="25">
        <v>7655.68362</v>
      </c>
      <c r="D30" s="6">
        <f>C30/B30</f>
        <v>0.9987304380038982</v>
      </c>
    </row>
    <row r="31" spans="1:4" ht="23.25" customHeight="1">
      <c r="A31" s="3" t="s">
        <v>22</v>
      </c>
      <c r="B31" s="24">
        <f>B7+B30</f>
        <v>13715.11534</v>
      </c>
      <c r="C31" s="24">
        <f>C7+C30</f>
        <v>13055.397399999998</v>
      </c>
      <c r="D31" s="6">
        <f>C31/B31</f>
        <v>0.9518984767065034</v>
      </c>
    </row>
    <row r="32" spans="1:4" ht="17.25" customHeight="1">
      <c r="A32" s="26" t="s">
        <v>23</v>
      </c>
      <c r="B32" s="27"/>
      <c r="C32" s="27"/>
      <c r="D32" s="6"/>
    </row>
    <row r="33" spans="1:4" ht="22.5" customHeight="1">
      <c r="A33" s="28" t="s">
        <v>24</v>
      </c>
      <c r="B33" s="29">
        <f>B34+B35+B36+B37+B38</f>
        <v>4340.012110000001</v>
      </c>
      <c r="C33" s="29">
        <f>C34+C35+C36+C37+C38</f>
        <v>3961.0183599999996</v>
      </c>
      <c r="D33" s="12">
        <f aca="true" t="shared" si="1" ref="D33:D59">C33/B33</f>
        <v>0.9126744948184025</v>
      </c>
    </row>
    <row r="34" spans="1:4" ht="24.75" customHeight="1">
      <c r="A34" s="30" t="s">
        <v>25</v>
      </c>
      <c r="B34" s="29">
        <v>1762.971</v>
      </c>
      <c r="C34" s="29">
        <v>1417.76903</v>
      </c>
      <c r="D34" s="12">
        <f t="shared" si="1"/>
        <v>0.8041930525232689</v>
      </c>
    </row>
    <row r="35" spans="1:4" ht="22.5" customHeight="1">
      <c r="A35" s="31" t="s">
        <v>26</v>
      </c>
      <c r="B35" s="32">
        <v>623.017</v>
      </c>
      <c r="C35" s="29">
        <v>622.12657</v>
      </c>
      <c r="D35" s="12">
        <f t="shared" si="1"/>
        <v>0.9985707773624154</v>
      </c>
    </row>
    <row r="36" spans="1:4" ht="20.25">
      <c r="A36" s="31" t="s">
        <v>27</v>
      </c>
      <c r="B36" s="32">
        <v>0</v>
      </c>
      <c r="C36" s="29">
        <v>0</v>
      </c>
      <c r="D36" s="12">
        <v>0</v>
      </c>
    </row>
    <row r="37" spans="1:4" ht="21" customHeight="1">
      <c r="A37" s="31" t="s">
        <v>28</v>
      </c>
      <c r="B37" s="29">
        <v>1890.82411</v>
      </c>
      <c r="C37" s="29">
        <v>1857.92276</v>
      </c>
      <c r="D37" s="12">
        <f t="shared" si="1"/>
        <v>0.9825994655843477</v>
      </c>
    </row>
    <row r="38" spans="1:4" ht="21" customHeight="1">
      <c r="A38" s="31" t="s">
        <v>50</v>
      </c>
      <c r="B38" s="29">
        <v>63.2</v>
      </c>
      <c r="C38" s="29">
        <v>63.2</v>
      </c>
      <c r="D38" s="12">
        <f t="shared" si="1"/>
        <v>1</v>
      </c>
    </row>
    <row r="39" spans="1:4" ht="20.25">
      <c r="A39" s="33" t="s">
        <v>29</v>
      </c>
      <c r="B39" s="29">
        <v>200.6</v>
      </c>
      <c r="C39" s="29">
        <v>200.6</v>
      </c>
      <c r="D39" s="12">
        <f t="shared" si="1"/>
        <v>1</v>
      </c>
    </row>
    <row r="40" spans="1:4" ht="40.5" customHeight="1">
      <c r="A40" s="33" t="s">
        <v>30</v>
      </c>
      <c r="B40" s="29">
        <v>158.24286</v>
      </c>
      <c r="C40" s="29">
        <v>158.24286</v>
      </c>
      <c r="D40" s="12">
        <f t="shared" si="1"/>
        <v>1</v>
      </c>
    </row>
    <row r="41" spans="1:4" ht="37.5">
      <c r="A41" s="34" t="s">
        <v>31</v>
      </c>
      <c r="B41" s="29">
        <v>2324.634</v>
      </c>
      <c r="C41" s="29">
        <v>2087.66346</v>
      </c>
      <c r="D41" s="12">
        <f t="shared" si="1"/>
        <v>0.8980611399471917</v>
      </c>
    </row>
    <row r="42" spans="1:4" ht="17.25" customHeight="1">
      <c r="A42" s="35" t="s">
        <v>32</v>
      </c>
      <c r="B42" s="29">
        <v>6.7</v>
      </c>
      <c r="C42" s="29">
        <v>6.7</v>
      </c>
      <c r="D42" s="12">
        <f t="shared" si="1"/>
        <v>1</v>
      </c>
    </row>
    <row r="43" spans="1:4" ht="17.25" customHeight="1" hidden="1">
      <c r="A43" s="33" t="s">
        <v>33</v>
      </c>
      <c r="B43" s="29">
        <f>B44+B45+B46+B47</f>
        <v>0</v>
      </c>
      <c r="C43" s="29">
        <f>C44+C45+C46+C47</f>
        <v>0</v>
      </c>
      <c r="D43" s="12" t="e">
        <f t="shared" si="1"/>
        <v>#DIV/0!</v>
      </c>
    </row>
    <row r="44" spans="1:4" ht="54" customHeight="1" hidden="1">
      <c r="A44" s="36" t="s">
        <v>34</v>
      </c>
      <c r="B44" s="29">
        <v>0</v>
      </c>
      <c r="C44" s="29">
        <v>0</v>
      </c>
      <c r="D44" s="12" t="e">
        <f t="shared" si="1"/>
        <v>#DIV/0!</v>
      </c>
    </row>
    <row r="45" spans="1:4" ht="52.5" customHeight="1" hidden="1">
      <c r="A45" s="37" t="s">
        <v>35</v>
      </c>
      <c r="B45" s="29">
        <v>0</v>
      </c>
      <c r="C45" s="29">
        <v>0</v>
      </c>
      <c r="D45" s="12" t="e">
        <f t="shared" si="1"/>
        <v>#DIV/0!</v>
      </c>
    </row>
    <row r="46" spans="1:4" ht="55.5" customHeight="1" hidden="1">
      <c r="A46" s="38" t="s">
        <v>36</v>
      </c>
      <c r="B46" s="29">
        <v>0</v>
      </c>
      <c r="C46" s="29">
        <v>0</v>
      </c>
      <c r="D46" s="12" t="e">
        <f t="shared" si="1"/>
        <v>#DIV/0!</v>
      </c>
    </row>
    <row r="47" spans="1:4" ht="22.5" customHeight="1" hidden="1">
      <c r="A47" s="38" t="s">
        <v>37</v>
      </c>
      <c r="B47" s="29">
        <v>0</v>
      </c>
      <c r="C47" s="29"/>
      <c r="D47" s="12" t="e">
        <f t="shared" si="1"/>
        <v>#DIV/0!</v>
      </c>
    </row>
    <row r="48" spans="1:4" ht="19.5" customHeight="1">
      <c r="A48" s="31" t="s">
        <v>38</v>
      </c>
      <c r="B48" s="29">
        <f>B49+B50+B51</f>
        <v>3086.3308300000003</v>
      </c>
      <c r="C48" s="29">
        <f>C49+C50+C51</f>
        <v>3086.3308300000003</v>
      </c>
      <c r="D48" s="12">
        <f t="shared" si="1"/>
        <v>1</v>
      </c>
    </row>
    <row r="49" spans="1:4" ht="62.25" customHeight="1">
      <c r="A49" s="37" t="s">
        <v>39</v>
      </c>
      <c r="B49" s="29">
        <v>3036.53083</v>
      </c>
      <c r="C49" s="29">
        <v>3036.53083</v>
      </c>
      <c r="D49" s="12">
        <f t="shared" si="1"/>
        <v>1</v>
      </c>
    </row>
    <row r="50" spans="1:4" ht="58.5" customHeight="1" hidden="1">
      <c r="A50" s="37" t="s">
        <v>40</v>
      </c>
      <c r="B50" s="29"/>
      <c r="C50" s="29"/>
      <c r="D50" s="12" t="e">
        <f t="shared" si="1"/>
        <v>#DIV/0!</v>
      </c>
    </row>
    <row r="51" spans="1:4" ht="20.25">
      <c r="A51" s="37" t="s">
        <v>41</v>
      </c>
      <c r="B51" s="29">
        <v>49.8</v>
      </c>
      <c r="C51" s="29">
        <v>49.8</v>
      </c>
      <c r="D51" s="12">
        <f t="shared" si="1"/>
        <v>1</v>
      </c>
    </row>
    <row r="52" spans="1:4" ht="20.25">
      <c r="A52" s="31" t="s">
        <v>42</v>
      </c>
      <c r="B52" s="29">
        <f>B54+B53+B55+B56</f>
        <v>3536.4855399999997</v>
      </c>
      <c r="C52" s="29">
        <f>C54+C53+C55+C56</f>
        <v>3442.14766</v>
      </c>
      <c r="D52" s="12">
        <f t="shared" si="1"/>
        <v>0.9733243982103206</v>
      </c>
    </row>
    <row r="53" spans="1:4" ht="20.25">
      <c r="A53" s="39" t="s">
        <v>43</v>
      </c>
      <c r="B53" s="29">
        <v>483.86941</v>
      </c>
      <c r="C53" s="29">
        <v>395.21581</v>
      </c>
      <c r="D53" s="12">
        <f t="shared" si="1"/>
        <v>0.8167819701600892</v>
      </c>
    </row>
    <row r="54" spans="1:4" ht="21.75" customHeight="1">
      <c r="A54" s="37" t="s">
        <v>44</v>
      </c>
      <c r="B54" s="29">
        <v>2748.75852</v>
      </c>
      <c r="C54" s="29">
        <v>2747.93185</v>
      </c>
      <c r="D54" s="12">
        <f t="shared" si="1"/>
        <v>0.9996992569576465</v>
      </c>
    </row>
    <row r="55" spans="1:4" ht="20.25" customHeight="1">
      <c r="A55" s="37" t="s">
        <v>52</v>
      </c>
      <c r="B55" s="29">
        <v>102.32562</v>
      </c>
      <c r="C55" s="29">
        <v>99</v>
      </c>
      <c r="D55" s="12">
        <f t="shared" si="1"/>
        <v>0.9674996349887741</v>
      </c>
    </row>
    <row r="56" spans="1:4" ht="20.25">
      <c r="A56" s="37" t="s">
        <v>45</v>
      </c>
      <c r="B56" s="29">
        <v>201.53199</v>
      </c>
      <c r="C56" s="29">
        <v>200</v>
      </c>
      <c r="D56" s="12">
        <f t="shared" si="1"/>
        <v>0.9923982788042731</v>
      </c>
    </row>
    <row r="57" spans="1:4" ht="20.25">
      <c r="A57" s="31" t="s">
        <v>46</v>
      </c>
      <c r="B57" s="29">
        <v>258</v>
      </c>
      <c r="C57" s="29">
        <v>257.91528</v>
      </c>
      <c r="D57" s="12">
        <f t="shared" si="1"/>
        <v>0.9996716279069767</v>
      </c>
    </row>
    <row r="58" spans="1:4" ht="20.25">
      <c r="A58" s="31" t="s">
        <v>57</v>
      </c>
      <c r="B58" s="29">
        <v>0.9</v>
      </c>
      <c r="C58" s="29">
        <v>0.9</v>
      </c>
      <c r="D58" s="12">
        <f t="shared" si="1"/>
        <v>1</v>
      </c>
    </row>
    <row r="59" spans="1:4" ht="20.25">
      <c r="A59" s="40" t="s">
        <v>47</v>
      </c>
      <c r="B59" s="41">
        <f>B33+B39+B40+B41+B42+B48+B52+B57+B58</f>
        <v>13911.905340000001</v>
      </c>
      <c r="C59" s="41">
        <f>C33+C39+C40+C41+C42+C48+C52+C57+C58</f>
        <v>13201.51845</v>
      </c>
      <c r="D59" s="6">
        <f t="shared" si="1"/>
        <v>0.9489367651203411</v>
      </c>
    </row>
    <row r="60" spans="1:4" ht="20.25">
      <c r="A60" s="42" t="s">
        <v>51</v>
      </c>
      <c r="B60" s="43">
        <f>B31+(-B59)</f>
        <v>-196.79000000000087</v>
      </c>
      <c r="C60" s="43">
        <f>C31+(-C59)</f>
        <v>-146.12105000000156</v>
      </c>
      <c r="D60" s="6"/>
    </row>
    <row r="61" spans="1:4" ht="16.5">
      <c r="A61" s="44" t="s">
        <v>48</v>
      </c>
      <c r="B61" s="45"/>
      <c r="C61" s="45"/>
      <c r="D61" s="45"/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 horizontalCentered="1"/>
  <pageMargins left="0" right="0" top="0" bottom="0" header="0.5118055555555555" footer="0.5118055555555555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8</cp:lastModifiedBy>
  <dcterms:modified xsi:type="dcterms:W3CDTF">2020-01-21T06:44:57Z</dcterms:modified>
  <cp:category/>
  <cp:version/>
  <cp:contentType/>
  <cp:contentStatus/>
</cp:coreProperties>
</file>