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окшайск" sheetId="1" r:id="rId1"/>
  </sheets>
  <definedNames>
    <definedName name="_xlnm.Print_Titles" localSheetId="0">'кокшайск'!$A:$A</definedName>
  </definedNames>
  <calcPr fullCalcOnLoad="1"/>
</workbook>
</file>

<file path=xl/sharedStrings.xml><?xml version="1.0" encoding="utf-8"?>
<sst xmlns="http://schemas.openxmlformats.org/spreadsheetml/2006/main" count="56" uniqueCount="54">
  <si>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</si>
  <si>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</si>
  <si>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</si>
  <si>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</si>
  <si>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</si>
  <si>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Штрафы,санкции, возмещение ущерба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</si>
  <si>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</si>
  <si>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</si>
  <si>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</si>
  <si>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</si>
  <si>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</si>
  <si>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</si>
  <si>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 (в том числе)</t>
  </si>
  <si>
    <t>уличное освещение</t>
  </si>
  <si>
    <t>ИТОГО расходов</t>
  </si>
  <si>
    <t>Госпошлина</t>
  </si>
  <si>
    <t>Коммунальное хозяйство в т.ч.</t>
  </si>
  <si>
    <t xml:space="preserve">прочие расходы </t>
  </si>
  <si>
    <t>Другие вопросы в области национальной экономики</t>
  </si>
  <si>
    <t>Пенсионное обеспечение</t>
  </si>
  <si>
    <t xml:space="preserve">Наименование </t>
  </si>
  <si>
    <t>ИТОГО ДОХОДОВ</t>
  </si>
  <si>
    <t>РАСХОДЫ</t>
  </si>
  <si>
    <t>Обеспечение проведения выборов</t>
  </si>
  <si>
    <t>Резервный фонд</t>
  </si>
  <si>
    <t>Доходы от продажи имущества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</si>
  <si>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</si>
  <si>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</si>
  <si>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не разграничена  и которые расположены в границах городских поселений</t>
  </si>
  <si>
    <t>Доходы от продажи земельных участков, гос. собственность на которые разграничена</t>
  </si>
  <si>
    <t>Общегосударственные вопросы, в т.ч.</t>
  </si>
  <si>
    <t>Национальная безопасность</t>
  </si>
  <si>
    <t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</t>
  </si>
  <si>
    <t>СОБСТВЕННЫЕ ДОХОДЫ - всего</t>
  </si>
  <si>
    <t>Межбюджетные трансферты</t>
  </si>
  <si>
    <t>содержание улично-дорожной сети  границах поселений</t>
  </si>
  <si>
    <t>Плата по соглашениям об установлении сервитута</t>
  </si>
  <si>
    <t>Доходы, получаемые в виде арендной платы  за земли, находящиеся в собственности поселений</t>
  </si>
  <si>
    <t>дефицит (-), профицит (+)</t>
  </si>
  <si>
    <t>план на      2020 год</t>
  </si>
  <si>
    <t>Исполнение бюджета по Кокшайскому сельскому поселению</t>
  </si>
  <si>
    <t>Доходы от продажи земельных участков, гос. собственность на которые не разграничена</t>
  </si>
  <si>
    <t>% исп.</t>
  </si>
  <si>
    <t>Доходы от оказания платных услуг и компенсации затрат государства</t>
  </si>
  <si>
    <t>Организация и сордержание мест захоронения</t>
  </si>
  <si>
    <t>Исп. Волкова Е.Ю. Ефремова И.М.</t>
  </si>
  <si>
    <t>Капитальный ремонт и ремонт автомобильных дорог общего пользования за счет средств РМЭ</t>
  </si>
  <si>
    <t>Капитальный ремонт и ремонт автомобильных дорог общего пользования за счет средств местного бюджета (в т.ч. акцизы)</t>
  </si>
  <si>
    <t>Содержание дорог и ремонт общего пользования</t>
  </si>
  <si>
    <t xml:space="preserve">Дорожное хозяйство (дорожные фонды) </t>
  </si>
  <si>
    <t>мероприятия в области коммунального хозяйства</t>
  </si>
  <si>
    <t>расходы по местным инициативам</t>
  </si>
  <si>
    <t>по состоянию на 01 декабря 2020 года</t>
  </si>
  <si>
    <t>факт на 01.12.2020 г.</t>
  </si>
</sst>
</file>

<file path=xl/styles.xml><?xml version="1.0" encoding="utf-8"?>
<styleSheet xmlns="http://schemas.openxmlformats.org/spreadsheetml/2006/main">
  <numFmts count="5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#,##0.0_ ;\-#,##0.0\ "/>
    <numFmt numFmtId="195" formatCode="#,##0_ ;\-#,##0\ "/>
    <numFmt numFmtId="196" formatCode="#,##0.00_ ;\-#,##0.00\ "/>
    <numFmt numFmtId="197" formatCode="_-* #,##0.0000_р_._-;\-* #,##0.0000_р_._-;_-* &quot;-&quot;??_р_._-;_-@_-"/>
    <numFmt numFmtId="198" formatCode="_-* #,##0_р_._-;\-* #,##0_р_._-;_-* &quot;-&quot;???_р_._-;_-@_-"/>
    <numFmt numFmtId="199" formatCode="_-* #,##0.00000_р_._-;\-* #,##0.00000_р_._-;_-* &quot;-&quot;???_р_._-;_-@_-"/>
    <numFmt numFmtId="200" formatCode="_-* #,##0.00000_р_._-;\-* #,##0.00000_р_._-;_-* &quot;-&quot;??_р_._-;_-@_-"/>
    <numFmt numFmtId="201" formatCode="#,##0.0"/>
    <numFmt numFmtId="202" formatCode="#,##0.000"/>
    <numFmt numFmtId="203" formatCode="#,##0.0000"/>
    <numFmt numFmtId="204" formatCode="#,##0.00000"/>
    <numFmt numFmtId="205" formatCode="#,##0.000000"/>
  </numFmts>
  <fonts count="4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80" fontId="6" fillId="0" borderId="10" xfId="0" applyNumberFormat="1" applyFont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9" fontId="5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9" fontId="6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vertical="top" wrapText="1"/>
      <protection/>
    </xf>
    <xf numFmtId="180" fontId="6" fillId="0" borderId="10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201" fontId="5" fillId="33" borderId="12" xfId="60" applyNumberFormat="1" applyFont="1" applyFill="1" applyBorder="1" applyAlignment="1">
      <alignment horizontal="right" vertical="center" wrapText="1"/>
    </xf>
    <xf numFmtId="201" fontId="6" fillId="33" borderId="10" xfId="0" applyNumberFormat="1" applyFont="1" applyFill="1" applyBorder="1" applyAlignment="1">
      <alignment horizontal="right" vertical="center" wrapText="1"/>
    </xf>
    <xf numFmtId="201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201" fontId="7" fillId="33" borderId="10" xfId="0" applyNumberFormat="1" applyFont="1" applyFill="1" applyBorder="1" applyAlignment="1">
      <alignment horizontal="right" vertical="center" wrapText="1"/>
    </xf>
    <xf numFmtId="201" fontId="5" fillId="33" borderId="10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vertical="top"/>
    </xf>
    <xf numFmtId="0" fontId="6" fillId="0" borderId="13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6" fillId="0" borderId="13" xfId="0" applyFont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="87" zoomScaleNormal="87" zoomScalePageLayoutView="0" workbookViewId="0" topLeftCell="A1">
      <selection activeCell="B26" sqref="B26:C26"/>
    </sheetView>
  </sheetViews>
  <sheetFormatPr defaultColWidth="9.00390625" defaultRowHeight="12.75"/>
  <cols>
    <col min="1" max="1" width="55.625" style="1" customWidth="1"/>
    <col min="2" max="2" width="17.25390625" style="1" customWidth="1"/>
    <col min="3" max="3" width="17.00390625" style="1" customWidth="1"/>
    <col min="4" max="4" width="10.875" style="1" bestFit="1" customWidth="1"/>
    <col min="5" max="16384" width="9.125" style="1" customWidth="1"/>
  </cols>
  <sheetData>
    <row r="1" spans="1:3" ht="22.5" customHeight="1">
      <c r="A1" s="39"/>
      <c r="B1" s="40"/>
      <c r="C1" s="40"/>
    </row>
    <row r="2" spans="1:4" ht="25.5" customHeight="1">
      <c r="A2" s="36" t="s">
        <v>40</v>
      </c>
      <c r="B2" s="36"/>
      <c r="C2" s="36"/>
      <c r="D2" s="36"/>
    </row>
    <row r="3" spans="1:4" ht="21" customHeight="1">
      <c r="A3" s="36" t="s">
        <v>52</v>
      </c>
      <c r="B3" s="36"/>
      <c r="C3" s="36"/>
      <c r="D3" s="36"/>
    </row>
    <row r="4" spans="1:3" ht="27" customHeight="1">
      <c r="A4" s="2"/>
      <c r="B4" s="41"/>
      <c r="C4" s="41"/>
    </row>
    <row r="5" spans="1:4" ht="27.75" customHeight="1">
      <c r="A5" s="37" t="s">
        <v>20</v>
      </c>
      <c r="B5" s="42" t="s">
        <v>39</v>
      </c>
      <c r="C5" s="42" t="s">
        <v>53</v>
      </c>
      <c r="D5" s="37" t="s">
        <v>42</v>
      </c>
    </row>
    <row r="6" spans="1:4" ht="20.25" customHeight="1">
      <c r="A6" s="38"/>
      <c r="B6" s="43"/>
      <c r="C6" s="44"/>
      <c r="D6" s="38"/>
    </row>
    <row r="7" spans="1:4" ht="30" customHeight="1">
      <c r="A7" s="21" t="s">
        <v>33</v>
      </c>
      <c r="B7" s="25">
        <f>SUM(B9:B24)</f>
        <v>4614</v>
      </c>
      <c r="C7" s="25">
        <f>SUM(C9:C24)</f>
        <v>3962.5440399999998</v>
      </c>
      <c r="D7" s="7">
        <f>C7/B7</f>
        <v>0.8588088513220632</v>
      </c>
    </row>
    <row r="8" spans="1:4" ht="20.25" customHeight="1">
      <c r="A8" s="8" t="s">
        <v>0</v>
      </c>
      <c r="B8" s="26"/>
      <c r="C8" s="26"/>
      <c r="D8" s="7"/>
    </row>
    <row r="9" spans="1:4" ht="21.75" customHeight="1">
      <c r="A9" s="10" t="s">
        <v>1</v>
      </c>
      <c r="B9" s="27">
        <v>618</v>
      </c>
      <c r="C9" s="27">
        <v>499.0932</v>
      </c>
      <c r="D9" s="9">
        <f>C9/B9</f>
        <v>0.8075941747572816</v>
      </c>
    </row>
    <row r="10" spans="1:4" ht="18.75" hidden="1">
      <c r="A10" s="10" t="s">
        <v>2</v>
      </c>
      <c r="B10" s="27"/>
      <c r="C10" s="27"/>
      <c r="D10" s="9"/>
    </row>
    <row r="11" spans="1:4" ht="21" customHeight="1">
      <c r="A11" s="10" t="s">
        <v>3</v>
      </c>
      <c r="B11" s="27">
        <v>500</v>
      </c>
      <c r="C11" s="27">
        <v>257.3927</v>
      </c>
      <c r="D11" s="9">
        <f aca="true" t="shared" si="0" ref="D11:D20">C11/B11</f>
        <v>0.5147854</v>
      </c>
    </row>
    <row r="12" spans="1:4" ht="18.75" customHeight="1">
      <c r="A12" s="10" t="s">
        <v>4</v>
      </c>
      <c r="B12" s="27">
        <v>2746</v>
      </c>
      <c r="C12" s="27">
        <v>2459.28352</v>
      </c>
      <c r="D12" s="9">
        <f t="shared" si="0"/>
        <v>0.8955875892206846</v>
      </c>
    </row>
    <row r="13" spans="1:4" ht="18.75">
      <c r="A13" s="10" t="s">
        <v>15</v>
      </c>
      <c r="B13" s="27">
        <v>9</v>
      </c>
      <c r="C13" s="27">
        <v>2.03</v>
      </c>
      <c r="D13" s="9">
        <f t="shared" si="0"/>
        <v>0.22555555555555554</v>
      </c>
    </row>
    <row r="14" spans="1:4" ht="0.75" customHeight="1" hidden="1">
      <c r="A14" s="17" t="s">
        <v>28</v>
      </c>
      <c r="B14" s="27"/>
      <c r="C14" s="27"/>
      <c r="D14" s="9" t="e">
        <f t="shared" si="0"/>
        <v>#DIV/0!</v>
      </c>
    </row>
    <row r="15" spans="1:4" ht="39.75" customHeight="1" hidden="1">
      <c r="A15" s="10" t="s">
        <v>37</v>
      </c>
      <c r="B15" s="27"/>
      <c r="C15" s="27"/>
      <c r="D15" s="9" t="e">
        <f t="shared" si="0"/>
        <v>#DIV/0!</v>
      </c>
    </row>
    <row r="16" spans="1:4" ht="61.5" customHeight="1" hidden="1">
      <c r="A16" s="16" t="s">
        <v>26</v>
      </c>
      <c r="B16" s="27"/>
      <c r="C16" s="27"/>
      <c r="D16" s="9" t="e">
        <f t="shared" si="0"/>
        <v>#DIV/0!</v>
      </c>
    </row>
    <row r="17" spans="1:4" ht="60.75" customHeight="1">
      <c r="A17" s="16" t="s">
        <v>27</v>
      </c>
      <c r="B17" s="27">
        <v>76</v>
      </c>
      <c r="C17" s="27">
        <v>78.61222</v>
      </c>
      <c r="D17" s="9">
        <f t="shared" si="0"/>
        <v>1.0343713157894736</v>
      </c>
    </row>
    <row r="18" spans="1:4" ht="37.5" hidden="1">
      <c r="A18" s="18" t="s">
        <v>36</v>
      </c>
      <c r="B18" s="27"/>
      <c r="C18" s="27"/>
      <c r="D18" s="9" t="e">
        <f t="shared" si="0"/>
        <v>#DIV/0!</v>
      </c>
    </row>
    <row r="19" spans="1:4" ht="93.75" hidden="1">
      <c r="A19" s="10" t="s">
        <v>32</v>
      </c>
      <c r="B19" s="27"/>
      <c r="C19" s="27"/>
      <c r="D19" s="9" t="e">
        <f t="shared" si="0"/>
        <v>#DIV/0!</v>
      </c>
    </row>
    <row r="20" spans="1:4" ht="42.75" customHeight="1">
      <c r="A20" s="18" t="s">
        <v>43</v>
      </c>
      <c r="B20" s="27">
        <v>7</v>
      </c>
      <c r="C20" s="27">
        <v>12.2744</v>
      </c>
      <c r="D20" s="9">
        <f t="shared" si="0"/>
        <v>1.7534857142857143</v>
      </c>
    </row>
    <row r="21" spans="1:4" ht="22.5" customHeight="1" hidden="1">
      <c r="A21" s="18" t="s">
        <v>25</v>
      </c>
      <c r="B21" s="27"/>
      <c r="C21" s="27"/>
      <c r="D21" s="9" t="e">
        <f aca="true" t="shared" si="1" ref="D21:D26">C21/B21</f>
        <v>#DIV/0!</v>
      </c>
    </row>
    <row r="22" spans="1:4" ht="56.25" hidden="1">
      <c r="A22" s="19" t="s">
        <v>41</v>
      </c>
      <c r="B22" s="27"/>
      <c r="C22" s="27"/>
      <c r="D22" s="9" t="e">
        <f t="shared" si="1"/>
        <v>#DIV/0!</v>
      </c>
    </row>
    <row r="23" spans="1:4" ht="37.5">
      <c r="A23" s="19" t="s">
        <v>29</v>
      </c>
      <c r="B23" s="27">
        <v>620</v>
      </c>
      <c r="C23" s="27">
        <v>615.858</v>
      </c>
      <c r="D23" s="9">
        <f t="shared" si="1"/>
        <v>0.9933193548387096</v>
      </c>
    </row>
    <row r="24" spans="1:4" ht="18.75">
      <c r="A24" s="11" t="s">
        <v>5</v>
      </c>
      <c r="B24" s="27">
        <v>38</v>
      </c>
      <c r="C24" s="27">
        <v>38</v>
      </c>
      <c r="D24" s="9">
        <f t="shared" si="1"/>
        <v>1</v>
      </c>
    </row>
    <row r="25" spans="1:4" ht="24" customHeight="1">
      <c r="A25" s="22" t="s">
        <v>6</v>
      </c>
      <c r="B25" s="28">
        <v>3238.09976</v>
      </c>
      <c r="C25" s="28">
        <v>2963.08522</v>
      </c>
      <c r="D25" s="7">
        <f t="shared" si="1"/>
        <v>0.9150691577210703</v>
      </c>
    </row>
    <row r="26" spans="1:4" ht="27.75" customHeight="1">
      <c r="A26" s="23" t="s">
        <v>21</v>
      </c>
      <c r="B26" s="29">
        <f>B7+B25</f>
        <v>7852.09976</v>
      </c>
      <c r="C26" s="29">
        <f>C7+C25</f>
        <v>6925.62926</v>
      </c>
      <c r="D26" s="7">
        <f t="shared" si="1"/>
        <v>0.8820098408938197</v>
      </c>
    </row>
    <row r="27" spans="1:4" ht="22.5" customHeight="1">
      <c r="A27" s="12" t="s">
        <v>22</v>
      </c>
      <c r="B27" s="3"/>
      <c r="C27" s="3"/>
      <c r="D27" s="7"/>
    </row>
    <row r="28" spans="1:4" ht="22.5" customHeight="1">
      <c r="A28" s="32" t="s">
        <v>30</v>
      </c>
      <c r="B28" s="6">
        <f>B29+B30+B32+B33+B31</f>
        <v>2942.298</v>
      </c>
      <c r="C28" s="6">
        <f>C29+C30+C32+C33+C31</f>
        <v>2386.22856</v>
      </c>
      <c r="D28" s="7">
        <f aca="true" t="shared" si="2" ref="D28:D54">C28/B28</f>
        <v>0.8110084566553083</v>
      </c>
    </row>
    <row r="29" spans="1:4" ht="18.75">
      <c r="A29" s="13" t="s">
        <v>7</v>
      </c>
      <c r="B29" s="5">
        <v>1834.579</v>
      </c>
      <c r="C29" s="5">
        <v>1595.45419</v>
      </c>
      <c r="D29" s="9">
        <f t="shared" si="2"/>
        <v>0.8696568477018433</v>
      </c>
    </row>
    <row r="30" spans="1:4" ht="21.75" customHeight="1">
      <c r="A30" s="13" t="s">
        <v>8</v>
      </c>
      <c r="B30" s="5">
        <v>498</v>
      </c>
      <c r="C30" s="5">
        <v>453.02397</v>
      </c>
      <c r="D30" s="9">
        <f t="shared" si="2"/>
        <v>0.9096866867469879</v>
      </c>
    </row>
    <row r="31" spans="1:4" ht="18.75" hidden="1">
      <c r="A31" s="13" t="s">
        <v>23</v>
      </c>
      <c r="B31" s="5">
        <v>0</v>
      </c>
      <c r="C31" s="5">
        <v>0</v>
      </c>
      <c r="D31" s="9"/>
    </row>
    <row r="32" spans="1:4" ht="18.75" hidden="1">
      <c r="A32" s="13" t="s">
        <v>24</v>
      </c>
      <c r="B32" s="5">
        <v>0</v>
      </c>
      <c r="C32" s="5">
        <v>0</v>
      </c>
      <c r="D32" s="9"/>
    </row>
    <row r="33" spans="1:4" ht="20.25" customHeight="1">
      <c r="A33" s="13" t="s">
        <v>9</v>
      </c>
      <c r="B33" s="5">
        <v>609.719</v>
      </c>
      <c r="C33" s="5">
        <v>337.7504</v>
      </c>
      <c r="D33" s="9">
        <f t="shared" si="2"/>
        <v>0.5539443579747392</v>
      </c>
    </row>
    <row r="34" spans="1:4" ht="42.75" customHeight="1">
      <c r="A34" s="33" t="s">
        <v>10</v>
      </c>
      <c r="B34" s="6">
        <v>114.8</v>
      </c>
      <c r="C34" s="6">
        <v>80.96648</v>
      </c>
      <c r="D34" s="7">
        <f t="shared" si="2"/>
        <v>0.7052829268292683</v>
      </c>
    </row>
    <row r="35" spans="1:4" ht="18.75" customHeight="1" hidden="1">
      <c r="A35" s="14" t="s">
        <v>11</v>
      </c>
      <c r="B35" s="5"/>
      <c r="C35" s="5"/>
      <c r="D35" s="9"/>
    </row>
    <row r="36" spans="1:4" ht="24" customHeight="1">
      <c r="A36" s="33" t="s">
        <v>31</v>
      </c>
      <c r="B36" s="6">
        <v>357.981</v>
      </c>
      <c r="C36" s="6">
        <v>0</v>
      </c>
      <c r="D36" s="7"/>
    </row>
    <row r="37" spans="1:4" ht="24" customHeight="1">
      <c r="A37" s="34" t="s">
        <v>49</v>
      </c>
      <c r="B37" s="6">
        <f>B39+B40+B41</f>
        <v>2293.33572</v>
      </c>
      <c r="C37" s="6">
        <f>C39+C40+C41</f>
        <v>2060.96472</v>
      </c>
      <c r="D37" s="7">
        <f t="shared" si="2"/>
        <v>0.8986755414946399</v>
      </c>
    </row>
    <row r="38" spans="1:4" ht="37.5" hidden="1">
      <c r="A38" s="14" t="s">
        <v>18</v>
      </c>
      <c r="B38" s="5">
        <v>0</v>
      </c>
      <c r="C38" s="5"/>
      <c r="D38" s="9" t="e">
        <f t="shared" si="2"/>
        <v>#DIV/0!</v>
      </c>
    </row>
    <row r="39" spans="1:4" ht="56.25">
      <c r="A39" s="31" t="s">
        <v>46</v>
      </c>
      <c r="B39" s="5">
        <v>1148.002</v>
      </c>
      <c r="C39" s="5">
        <v>1148</v>
      </c>
      <c r="D39" s="9">
        <f t="shared" si="2"/>
        <v>0.9999982578427564</v>
      </c>
    </row>
    <row r="40" spans="1:4" ht="62.25" customHeight="1">
      <c r="A40" s="31" t="s">
        <v>47</v>
      </c>
      <c r="B40" s="5">
        <v>445.33372</v>
      </c>
      <c r="C40" s="5">
        <v>444.31772</v>
      </c>
      <c r="D40" s="9">
        <f t="shared" si="2"/>
        <v>0.9977185648551382</v>
      </c>
    </row>
    <row r="41" spans="1:4" ht="37.5">
      <c r="A41" s="31" t="s">
        <v>48</v>
      </c>
      <c r="B41" s="5">
        <v>700</v>
      </c>
      <c r="C41" s="5">
        <v>468.647</v>
      </c>
      <c r="D41" s="9">
        <f t="shared" si="2"/>
        <v>0.6694957142857143</v>
      </c>
    </row>
    <row r="42" spans="1:4" ht="37.5">
      <c r="A42" s="33" t="s">
        <v>18</v>
      </c>
      <c r="B42" s="6">
        <f>B43</f>
        <v>892.08004</v>
      </c>
      <c r="C42" s="6">
        <f>C43</f>
        <v>835.39515</v>
      </c>
      <c r="D42" s="7">
        <f t="shared" si="2"/>
        <v>0.9364576187580655</v>
      </c>
    </row>
    <row r="43" spans="1:4" ht="18.75">
      <c r="A43" s="14" t="s">
        <v>51</v>
      </c>
      <c r="B43" s="5">
        <v>892.08004</v>
      </c>
      <c r="C43" s="5">
        <v>835.39515</v>
      </c>
      <c r="D43" s="9">
        <f t="shared" si="2"/>
        <v>0.9364576187580655</v>
      </c>
    </row>
    <row r="44" spans="1:4" ht="22.5" customHeight="1">
      <c r="A44" s="15" t="s">
        <v>16</v>
      </c>
      <c r="B44" s="6">
        <f>B45</f>
        <v>193.6</v>
      </c>
      <c r="C44" s="6">
        <f>C45</f>
        <v>27.85</v>
      </c>
      <c r="D44" s="7">
        <f t="shared" si="2"/>
        <v>0.14385330578512398</v>
      </c>
    </row>
    <row r="45" spans="1:4" ht="37.5">
      <c r="A45" s="14" t="s">
        <v>50</v>
      </c>
      <c r="B45" s="5">
        <v>193.6</v>
      </c>
      <c r="C45" s="5">
        <v>27.85</v>
      </c>
      <c r="D45" s="9">
        <f t="shared" si="2"/>
        <v>0.14385330578512398</v>
      </c>
    </row>
    <row r="46" spans="1:4" ht="18.75">
      <c r="A46" s="15" t="s">
        <v>12</v>
      </c>
      <c r="B46" s="6">
        <f>B51+B50+B47</f>
        <v>1281.705</v>
      </c>
      <c r="C46" s="6">
        <f>C51+C50+C47</f>
        <v>1093.6751</v>
      </c>
      <c r="D46" s="7">
        <f t="shared" si="2"/>
        <v>0.8532970535341595</v>
      </c>
    </row>
    <row r="47" spans="1:4" ht="18.75" customHeight="1">
      <c r="A47" s="13" t="s">
        <v>13</v>
      </c>
      <c r="B47" s="5">
        <v>940.048</v>
      </c>
      <c r="C47" s="5">
        <v>760.67986</v>
      </c>
      <c r="D47" s="9">
        <f t="shared" si="2"/>
        <v>0.8091925731452011</v>
      </c>
    </row>
    <row r="48" spans="1:4" ht="37.5" hidden="1">
      <c r="A48" s="14" t="s">
        <v>35</v>
      </c>
      <c r="B48" s="5"/>
      <c r="C48" s="5"/>
      <c r="D48" s="9" t="e">
        <f t="shared" si="2"/>
        <v>#DIV/0!</v>
      </c>
    </row>
    <row r="49" spans="1:4" ht="18.75" hidden="1">
      <c r="A49" s="14" t="s">
        <v>17</v>
      </c>
      <c r="B49" s="5"/>
      <c r="C49" s="5"/>
      <c r="D49" s="9" t="e">
        <f t="shared" si="2"/>
        <v>#DIV/0!</v>
      </c>
    </row>
    <row r="50" spans="1:4" ht="18.75">
      <c r="A50" s="35" t="s">
        <v>17</v>
      </c>
      <c r="B50" s="5">
        <v>250.552</v>
      </c>
      <c r="C50" s="5">
        <v>241.8908</v>
      </c>
      <c r="D50" s="9">
        <f t="shared" si="2"/>
        <v>0.9654315271879691</v>
      </c>
    </row>
    <row r="51" spans="1:4" ht="18.75">
      <c r="A51" s="30" t="s">
        <v>44</v>
      </c>
      <c r="B51" s="5">
        <v>91.105</v>
      </c>
      <c r="C51" s="5">
        <v>91.10444</v>
      </c>
      <c r="D51" s="9">
        <f t="shared" si="2"/>
        <v>0.9999938532462542</v>
      </c>
    </row>
    <row r="52" spans="1:4" ht="18.75">
      <c r="A52" s="15" t="s">
        <v>19</v>
      </c>
      <c r="B52" s="6">
        <v>68.2</v>
      </c>
      <c r="C52" s="6">
        <v>56.784</v>
      </c>
      <c r="D52" s="7">
        <f t="shared" si="2"/>
        <v>0.8326099706744867</v>
      </c>
    </row>
    <row r="53" spans="1:4" ht="18.75" hidden="1">
      <c r="A53" s="13" t="s">
        <v>34</v>
      </c>
      <c r="B53" s="5">
        <v>0</v>
      </c>
      <c r="C53" s="5">
        <v>0</v>
      </c>
      <c r="D53" s="9" t="e">
        <f t="shared" si="2"/>
        <v>#DIV/0!</v>
      </c>
    </row>
    <row r="54" spans="1:4" ht="18.75">
      <c r="A54" s="15" t="s">
        <v>14</v>
      </c>
      <c r="B54" s="6">
        <f>B28+B34+B36+B37+B38+B44+B46+B52+B53+B43</f>
        <v>8143.99976</v>
      </c>
      <c r="C54" s="6">
        <f>C28+C34+C36+C37+C38+C44+C46+C52+C53+C43</f>
        <v>6541.864010000001</v>
      </c>
      <c r="D54" s="7">
        <f t="shared" si="2"/>
        <v>0.803274091697665</v>
      </c>
    </row>
    <row r="55" spans="1:4" ht="18.75">
      <c r="A55" s="4" t="s">
        <v>38</v>
      </c>
      <c r="B55" s="20">
        <f>B26+(-B54)</f>
        <v>-291.89999999999964</v>
      </c>
      <c r="C55" s="20">
        <f>C26+(-C54)</f>
        <v>383.76524999999856</v>
      </c>
      <c r="D55" s="7"/>
    </row>
    <row r="56" ht="12.75">
      <c r="A56" s="24" t="s">
        <v>45</v>
      </c>
    </row>
  </sheetData>
  <sheetProtection/>
  <mergeCells count="8">
    <mergeCell ref="A2:D2"/>
    <mergeCell ref="D5:D6"/>
    <mergeCell ref="A1:C1"/>
    <mergeCell ref="B4:C4"/>
    <mergeCell ref="B5:B6"/>
    <mergeCell ref="C5:C6"/>
    <mergeCell ref="A3:D3"/>
    <mergeCell ref="A5:A6"/>
  </mergeCells>
  <printOptions/>
  <pageMargins left="0.984251968503937" right="0" top="0" bottom="0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2018-11-06T05:20:37Z</cp:lastPrinted>
  <dcterms:created xsi:type="dcterms:W3CDTF">2006-01-20T08:22:15Z</dcterms:created>
  <dcterms:modified xsi:type="dcterms:W3CDTF">2020-12-15T07:31:57Z</dcterms:modified>
  <cp:category/>
  <cp:version/>
  <cp:contentType/>
  <cp:contentStatus/>
</cp:coreProperties>
</file>