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<sst xmlns="http://schemas.openxmlformats.org/spreadsheetml/2006/main" count="66" uniqueCount="66">
  <si>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</si>
  <si>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</si>
  <si>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</si>
  <si>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</si>
  <si>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</si>
  <si>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</si>
  <si>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</si>
  <si>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</si>
  <si>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</si>
  <si>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</si>
  <si>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</si>
  <si>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</si>
  <si>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</si>
  <si>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</si>
  <si>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</si>
  <si>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</si>
  <si>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</si>
  <si>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</si>
  <si>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Штрафы,санкции, возмещение ущерба</t>
  </si>
  <si>
    <t>Невыясненные поступления</t>
  </si>
  <si>
    <t>Прочие неналоговые поступления</t>
  </si>
  <si>
    <t>ИТОГО ДОХОДОВ</t>
  </si>
  <si>
    <t>РАСХОДЫ</t>
  </si>
  <si>
    <t>Общегосударственные вопросы, в том числе</t>
  </si>
  <si>
    <t>Резевный фонд</t>
  </si>
  <si>
    <t>Мобилизационная и вневойсковая подготовка</t>
  </si>
  <si>
    <t>Водное хозяйство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</si>
  <si>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</si>
  <si>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</si>
  <si>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</si>
  <si>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</si>
  <si>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</si>
  <si>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</si>
  <si>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компенсация выпадающих доходов организациям, предоставляющим населению услуги бани по тарифам</t>
  </si>
  <si>
    <t>Модернизация объектов коммунальной инфраструткуры (канализ.коллектор)</t>
  </si>
  <si>
    <t>уличное освещение</t>
  </si>
  <si>
    <t>Организация и содержание мест захоронения</t>
  </si>
  <si>
    <t>содержание кладбища</t>
  </si>
  <si>
    <t>Пенсионное обеспечение</t>
  </si>
  <si>
    <t>Межбюджетные трансферты</t>
  </si>
  <si>
    <t>ИТОГО расходов</t>
  </si>
  <si>
    <t>дефицит (-), профицит (+)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</si>
  <si>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</si>
  <si>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</si>
  <si>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</si>
  <si>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</si>
  <si>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Национальная безопасность</t>
  </si>
  <si>
    <t xml:space="preserve">Другие вопросы в области национальной экономики </t>
  </si>
  <si>
    <t>Мероприятия в области коммунального хозяйства</t>
  </si>
  <si>
    <t>Благоустройство (в том числе)</t>
  </si>
  <si>
    <t>прочие мероприятия</t>
  </si>
  <si>
    <t>Доходы от продажи земельных участков, гос. собственность на которые разграничена</t>
  </si>
  <si>
    <t>план на          2020 год</t>
  </si>
  <si>
    <t>Исполнение бюджета по Городскому поселению Красногорский</t>
  </si>
  <si>
    <t>% исп.</t>
  </si>
  <si>
    <t>исп. Волкова Е.Ю., Ефремова И.М.</t>
  </si>
  <si>
    <t>по состоянию на 01 ноября 2020 года</t>
  </si>
  <si>
    <t>факт на 01.11.2020 г.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</si>
  <si>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</si>
  <si>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</si>
  <si>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</si>
  <si>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</si>
  <si>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компенсация выпадающих доходов организациям, предоставляющим населению услуги теплоснабжения и горячего водоснабжения (исполнительн.лист)</t>
  </si>
  <si>
    <t>Реализация программы городская комфортная среда</t>
  </si>
  <si>
    <t>Физическая культура и спорт</t>
  </si>
  <si>
    <t>Субсидии бюджету субъекта РФ из местных бюджетов в связи с превышением уровня расчетных налоговых доходов местных бюджетов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</si>
</sst>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#,##0.0"/>
    <numFmt numFmtId="189" formatCode="_-* #,##0.0_р_._-;\-* #,##0.0_р_._-;_-* &quot;-&quot;?_р_._-;_-@_-"/>
    <numFmt numFmtId="190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81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3" fontId="9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83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3" fontId="9" fillId="0" borderId="11" xfId="0" applyNumberFormat="1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3" fontId="9" fillId="0" borderId="13" xfId="0" applyNumberFormat="1" applyFont="1" applyBorder="1" applyAlignment="1">
      <alignment horizontal="center" vertical="center" wrapText="1"/>
    </xf>
    <xf numFmtId="183" fontId="9" fillId="0" borderId="13" xfId="0" applyNumberFormat="1" applyFont="1" applyBorder="1" applyAlignment="1">
      <alignment vertical="center" wrapText="1"/>
    </xf>
    <xf numFmtId="183" fontId="9" fillId="33" borderId="13" xfId="0" applyNumberFormat="1" applyFont="1" applyFill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9" fillId="0" borderId="13" xfId="0" applyNumberFormat="1" applyFont="1" applyBorder="1" applyAlignment="1">
      <alignment horizontal="right" vertical="center" wrapText="1"/>
    </xf>
    <xf numFmtId="9" fontId="7" fillId="0" borderId="14" xfId="55" applyFont="1" applyFill="1" applyBorder="1" applyAlignment="1" applyProtection="1">
      <alignment horizontal="center" vertical="center" wrapText="1"/>
      <protection/>
    </xf>
    <xf numFmtId="9" fontId="9" fillId="0" borderId="14" xfId="55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3" borderId="13" xfId="0" applyNumberFormat="1" applyFont="1" applyFill="1" applyBorder="1" applyAlignment="1">
      <alignment horizontal="center" vertical="center" wrapText="1"/>
    </xf>
    <xf numFmtId="188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11" fillId="33" borderId="13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83" fontId="7" fillId="33" borderId="13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80" zoomScaleNormal="80" zoomScalePageLayoutView="0" workbookViewId="0" topLeftCell="A1">
      <selection activeCell="C50" sqref="C50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4.625" style="1" customWidth="1"/>
    <col min="5" max="16384" width="9.125" style="1" customWidth="1"/>
  </cols>
  <sheetData>
    <row r="1" spans="1:3" ht="22.5" customHeight="1">
      <c r="A1" s="45"/>
      <c r="B1" s="45"/>
      <c r="C1" s="45"/>
    </row>
    <row r="2" spans="1:4" ht="26.25" customHeight="1">
      <c r="A2" s="46" t="s">
        <v>53</v>
      </c>
      <c r="B2" s="46"/>
      <c r="C2" s="46"/>
      <c r="D2" s="46"/>
    </row>
    <row r="3" spans="1:4" ht="21" customHeight="1">
      <c r="A3" s="47" t="s">
        <v>56</v>
      </c>
      <c r="B3" s="47"/>
      <c r="C3" s="47"/>
      <c r="D3" s="47"/>
    </row>
    <row r="4" spans="1:3" ht="27" customHeight="1">
      <c r="A4" s="2"/>
      <c r="B4" s="48"/>
      <c r="C4" s="48"/>
    </row>
    <row r="5" spans="1:4" ht="27.75" customHeight="1">
      <c r="A5" s="49" t="s">
        <v>0</v>
      </c>
      <c r="B5" s="50" t="s">
        <v>52</v>
      </c>
      <c r="C5" s="51" t="s">
        <v>57</v>
      </c>
      <c r="D5" s="52" t="s">
        <v>54</v>
      </c>
    </row>
    <row r="6" spans="1:4" ht="15.75" customHeight="1">
      <c r="A6" s="49"/>
      <c r="B6" s="50"/>
      <c r="C6" s="51"/>
      <c r="D6" s="52"/>
    </row>
    <row r="7" spans="1:4" ht="30" customHeight="1">
      <c r="A7" s="3" t="s">
        <v>1</v>
      </c>
      <c r="B7" s="4">
        <f>SUM(B9:B27)</f>
        <v>16879</v>
      </c>
      <c r="C7" s="4">
        <f>SUM(C9:C27)</f>
        <v>13676.04135</v>
      </c>
      <c r="D7" s="32">
        <f>C7/B7</f>
        <v>0.8102400231056341</v>
      </c>
    </row>
    <row r="8" spans="1:4" ht="17.25" customHeight="1">
      <c r="A8" s="5" t="s">
        <v>2</v>
      </c>
      <c r="B8" s="6"/>
      <c r="C8" s="26"/>
      <c r="D8" s="32"/>
    </row>
    <row r="9" spans="1:4" ht="21.75" customHeight="1">
      <c r="A9" s="7" t="s">
        <v>3</v>
      </c>
      <c r="B9" s="38">
        <v>12992</v>
      </c>
      <c r="C9" s="39">
        <v>9680.46946</v>
      </c>
      <c r="D9" s="33">
        <f>C9/B9</f>
        <v>0.7451100261699508</v>
      </c>
    </row>
    <row r="10" spans="1:4" ht="20.25">
      <c r="A10" s="7" t="s">
        <v>4</v>
      </c>
      <c r="B10" s="38">
        <v>12</v>
      </c>
      <c r="C10" s="39">
        <v>12.98235</v>
      </c>
      <c r="D10" s="33">
        <f>C10/B10</f>
        <v>1.0818625</v>
      </c>
    </row>
    <row r="11" spans="1:4" ht="24" customHeight="1">
      <c r="A11" s="7" t="s">
        <v>5</v>
      </c>
      <c r="B11" s="38">
        <v>875</v>
      </c>
      <c r="C11" s="39">
        <v>456.76658</v>
      </c>
      <c r="D11" s="33">
        <f>C11/B11</f>
        <v>0.5220189485714285</v>
      </c>
    </row>
    <row r="12" spans="1:4" ht="24.75" customHeight="1">
      <c r="A12" s="7" t="s">
        <v>6</v>
      </c>
      <c r="B12" s="38">
        <v>1061</v>
      </c>
      <c r="C12" s="39">
        <v>772.79632</v>
      </c>
      <c r="D12" s="33">
        <f>C12/B12</f>
        <v>0.7283659943449576</v>
      </c>
    </row>
    <row r="13" spans="1:4" ht="22.5" customHeight="1" hidden="1">
      <c r="A13" s="7" t="s">
        <v>7</v>
      </c>
      <c r="B13" s="38"/>
      <c r="C13" s="39"/>
      <c r="D13" s="33" t="e">
        <f>C13/B13</f>
        <v>#DIV/0!</v>
      </c>
    </row>
    <row r="14" spans="1:4" ht="39" hidden="1">
      <c r="A14" s="7" t="s">
        <v>8</v>
      </c>
      <c r="B14" s="38"/>
      <c r="C14" s="39"/>
      <c r="D14" s="33"/>
    </row>
    <row r="15" spans="1:8" ht="61.5" customHeight="1">
      <c r="A15" s="7" t="s">
        <v>9</v>
      </c>
      <c r="B15" s="38">
        <v>300</v>
      </c>
      <c r="C15" s="39">
        <v>393.45955</v>
      </c>
      <c r="D15" s="33">
        <f>C15/B15</f>
        <v>1.3115318333333332</v>
      </c>
      <c r="H15" s="8"/>
    </row>
    <row r="16" spans="1:4" ht="41.25" customHeight="1">
      <c r="A16" s="9" t="s">
        <v>10</v>
      </c>
      <c r="B16" s="38">
        <v>197</v>
      </c>
      <c r="C16" s="39">
        <v>143.08624</v>
      </c>
      <c r="D16" s="33">
        <f>C16/B16</f>
        <v>0.7263260913705584</v>
      </c>
    </row>
    <row r="17" spans="1:4" ht="41.25" customHeight="1">
      <c r="A17" s="10" t="s">
        <v>11</v>
      </c>
      <c r="B17" s="38"/>
      <c r="C17" s="39">
        <v>79.77611</v>
      </c>
      <c r="D17" s="33"/>
    </row>
    <row r="18" spans="1:4" ht="44.25" customHeight="1">
      <c r="A18" s="10" t="s">
        <v>12</v>
      </c>
      <c r="B18" s="38">
        <v>370</v>
      </c>
      <c r="C18" s="39">
        <v>735.1927</v>
      </c>
      <c r="D18" s="33">
        <f>C18/B18</f>
        <v>1.9870072972972972</v>
      </c>
    </row>
    <row r="19" spans="1:4" ht="43.5" customHeight="1">
      <c r="A19" s="35" t="s">
        <v>13</v>
      </c>
      <c r="B19" s="38">
        <v>65</v>
      </c>
      <c r="C19" s="39">
        <v>11.8618</v>
      </c>
      <c r="D19" s="33">
        <f>C19/B19</f>
        <v>0.18248923076923076</v>
      </c>
    </row>
    <row r="20" spans="1:4" ht="39">
      <c r="A20" s="7" t="s">
        <v>17</v>
      </c>
      <c r="B20" s="38"/>
      <c r="C20" s="39">
        <v>199.88162</v>
      </c>
      <c r="D20" s="33"/>
    </row>
    <row r="21" spans="1:4" ht="20.25">
      <c r="A21" s="7" t="s">
        <v>15</v>
      </c>
      <c r="B21" s="38">
        <v>612</v>
      </c>
      <c r="C21" s="39">
        <v>498.9</v>
      </c>
      <c r="D21" s="33">
        <f>C21/B21</f>
        <v>0.8151960784313725</v>
      </c>
    </row>
    <row r="22" spans="1:4" ht="62.25" customHeight="1">
      <c r="A22" s="7" t="s">
        <v>16</v>
      </c>
      <c r="B22" s="38">
        <v>95</v>
      </c>
      <c r="C22" s="39">
        <v>91.55821</v>
      </c>
      <c r="D22" s="33">
        <f>C22/B22</f>
        <v>0.9637706315789474</v>
      </c>
    </row>
    <row r="23" spans="1:4" ht="42.75" customHeight="1">
      <c r="A23" s="34" t="s">
        <v>51</v>
      </c>
      <c r="B23" s="38">
        <v>300</v>
      </c>
      <c r="C23" s="39">
        <v>564.1</v>
      </c>
      <c r="D23" s="33">
        <f>C23/B23</f>
        <v>1.8803333333333334</v>
      </c>
    </row>
    <row r="24" spans="1:4" ht="43.5" customHeight="1">
      <c r="A24" s="7" t="s">
        <v>14</v>
      </c>
      <c r="B24" s="38"/>
      <c r="C24" s="39">
        <v>35.21041</v>
      </c>
      <c r="D24" s="33"/>
    </row>
    <row r="25" spans="1:4" ht="20.25" hidden="1">
      <c r="A25" s="11" t="s">
        <v>18</v>
      </c>
      <c r="B25" s="40"/>
      <c r="C25" s="41"/>
      <c r="D25" s="33" t="e">
        <f>C25/B25</f>
        <v>#DIV/0!</v>
      </c>
    </row>
    <row r="26" spans="1:4" ht="20.25" hidden="1">
      <c r="A26" s="12" t="s">
        <v>19</v>
      </c>
      <c r="B26" s="40"/>
      <c r="C26" s="41">
        <v>0</v>
      </c>
      <c r="D26" s="33" t="e">
        <f>C26/B26</f>
        <v>#DIV/0!</v>
      </c>
    </row>
    <row r="27" spans="1:4" ht="20.25" hidden="1">
      <c r="A27" s="7" t="s">
        <v>20</v>
      </c>
      <c r="B27" s="40"/>
      <c r="C27" s="41"/>
      <c r="D27" s="33" t="e">
        <f>C27/B27</f>
        <v>#DIV/0!</v>
      </c>
    </row>
    <row r="28" spans="1:4" ht="30.75" customHeight="1">
      <c r="A28" s="13" t="s">
        <v>42</v>
      </c>
      <c r="B28" s="42">
        <v>9798.33842</v>
      </c>
      <c r="C28" s="43">
        <v>8485.65967</v>
      </c>
      <c r="D28" s="32">
        <f>C28/B28</f>
        <v>0.8660304743791447</v>
      </c>
    </row>
    <row r="29" spans="1:4" ht="31.5" customHeight="1">
      <c r="A29" s="14" t="s">
        <v>21</v>
      </c>
      <c r="B29" s="36">
        <f>B7+B28</f>
        <v>26677.33842</v>
      </c>
      <c r="C29" s="37">
        <f>C7+C28</f>
        <v>22161.70102</v>
      </c>
      <c r="D29" s="32">
        <f>C29/B29</f>
        <v>0.8307313372530962</v>
      </c>
    </row>
    <row r="30" spans="1:4" ht="22.5" customHeight="1">
      <c r="A30" s="15" t="s">
        <v>22</v>
      </c>
      <c r="B30" s="16"/>
      <c r="C30" s="27"/>
      <c r="D30" s="32"/>
    </row>
    <row r="31" spans="1:4" ht="22.5" customHeight="1">
      <c r="A31" s="53" t="s">
        <v>23</v>
      </c>
      <c r="B31" s="17">
        <f>B32+B33+B34+B35</f>
        <v>6687.9</v>
      </c>
      <c r="C31" s="30">
        <f>C32+C33+C34+C35</f>
        <v>4700.39138</v>
      </c>
      <c r="D31" s="32">
        <f aca="true" t="shared" si="0" ref="D31:D65">C31/B31</f>
        <v>0.7028202245846977</v>
      </c>
    </row>
    <row r="32" spans="1:4" ht="22.5" customHeight="1">
      <c r="A32" s="18" t="s">
        <v>43</v>
      </c>
      <c r="B32" s="19">
        <v>5083.3227</v>
      </c>
      <c r="C32" s="28">
        <v>3631.96844</v>
      </c>
      <c r="D32" s="33">
        <f t="shared" si="0"/>
        <v>0.7144870893205344</v>
      </c>
    </row>
    <row r="33" spans="1:4" ht="27" customHeight="1">
      <c r="A33" s="18" t="s">
        <v>44</v>
      </c>
      <c r="B33" s="19">
        <v>705</v>
      </c>
      <c r="C33" s="28">
        <v>559.08632</v>
      </c>
      <c r="D33" s="33">
        <f t="shared" si="0"/>
        <v>0.7930302411347517</v>
      </c>
    </row>
    <row r="34" spans="1:4" ht="20.25">
      <c r="A34" s="18" t="s">
        <v>24</v>
      </c>
      <c r="B34" s="19">
        <v>50</v>
      </c>
      <c r="C34" s="28">
        <v>0</v>
      </c>
      <c r="D34" s="33"/>
    </row>
    <row r="35" spans="1:4" ht="29.25" customHeight="1">
      <c r="A35" s="18" t="s">
        <v>45</v>
      </c>
      <c r="B35" s="19">
        <v>849.5773</v>
      </c>
      <c r="C35" s="28">
        <v>509.33662</v>
      </c>
      <c r="D35" s="33">
        <f t="shared" si="0"/>
        <v>0.5995176895616208</v>
      </c>
    </row>
    <row r="36" spans="1:4" ht="25.5" customHeight="1">
      <c r="A36" s="13" t="s">
        <v>25</v>
      </c>
      <c r="B36" s="17">
        <v>419</v>
      </c>
      <c r="C36" s="30">
        <v>291.86312</v>
      </c>
      <c r="D36" s="32">
        <f t="shared" si="0"/>
        <v>0.6965706921241049</v>
      </c>
    </row>
    <row r="37" spans="1:4" ht="24" customHeight="1">
      <c r="A37" s="13" t="s">
        <v>46</v>
      </c>
      <c r="B37" s="17">
        <v>100</v>
      </c>
      <c r="C37" s="30">
        <v>57.8</v>
      </c>
      <c r="D37" s="32">
        <f t="shared" si="0"/>
        <v>0.578</v>
      </c>
    </row>
    <row r="38" spans="1:4" ht="1.5" customHeight="1" hidden="1">
      <c r="A38" s="20" t="s">
        <v>26</v>
      </c>
      <c r="B38" s="19">
        <v>0</v>
      </c>
      <c r="C38" s="28"/>
      <c r="D38" s="33" t="e">
        <f t="shared" si="0"/>
        <v>#DIV/0!</v>
      </c>
    </row>
    <row r="39" spans="1:4" ht="32.25" customHeight="1">
      <c r="A39" s="13" t="s">
        <v>61</v>
      </c>
      <c r="B39" s="17">
        <f>B40+B41+B42</f>
        <v>6670.6055</v>
      </c>
      <c r="C39" s="17">
        <f>C40+C41+C42</f>
        <v>5087.17185</v>
      </c>
      <c r="D39" s="32">
        <f t="shared" si="0"/>
        <v>0.7626251994665252</v>
      </c>
    </row>
    <row r="40" spans="1:4" ht="43.5" customHeight="1">
      <c r="A40" s="44" t="s">
        <v>58</v>
      </c>
      <c r="B40" s="19">
        <v>3081.6</v>
      </c>
      <c r="C40" s="28">
        <v>2773.44</v>
      </c>
      <c r="D40" s="33">
        <f t="shared" si="0"/>
        <v>0.9</v>
      </c>
    </row>
    <row r="41" spans="1:4" ht="43.5" customHeight="1">
      <c r="A41" s="44" t="s">
        <v>59</v>
      </c>
      <c r="B41" s="19">
        <v>1856.97367</v>
      </c>
      <c r="C41" s="28">
        <v>1312.91013</v>
      </c>
      <c r="D41" s="33">
        <f t="shared" si="0"/>
        <v>0.7070160181646516</v>
      </c>
    </row>
    <row r="42" spans="1:4" ht="36" customHeight="1">
      <c r="A42" s="44" t="s">
        <v>60</v>
      </c>
      <c r="B42" s="19">
        <v>1732.03183</v>
      </c>
      <c r="C42" s="28">
        <v>1000.82172</v>
      </c>
      <c r="D42" s="33">
        <f t="shared" si="0"/>
        <v>0.5778310205765677</v>
      </c>
    </row>
    <row r="43" spans="1:4" ht="22.5" customHeight="1" hidden="1">
      <c r="A43" s="20" t="s">
        <v>47</v>
      </c>
      <c r="B43" s="19">
        <v>0</v>
      </c>
      <c r="C43" s="28">
        <v>0</v>
      </c>
      <c r="D43" s="33"/>
    </row>
    <row r="44" spans="1:4" ht="30" customHeight="1">
      <c r="A44" s="13" t="s">
        <v>27</v>
      </c>
      <c r="B44" s="17">
        <v>200</v>
      </c>
      <c r="C44" s="30">
        <v>0</v>
      </c>
      <c r="D44" s="32">
        <f t="shared" si="0"/>
        <v>0</v>
      </c>
    </row>
    <row r="45" spans="1:4" ht="0.75" customHeight="1" hidden="1">
      <c r="A45" s="21" t="s">
        <v>28</v>
      </c>
      <c r="B45" s="19">
        <v>0</v>
      </c>
      <c r="C45" s="28"/>
      <c r="D45" s="33" t="e">
        <f t="shared" si="0"/>
        <v>#DIV/0!</v>
      </c>
    </row>
    <row r="46" spans="1:4" ht="58.5" hidden="1">
      <c r="A46" s="21" t="s">
        <v>29</v>
      </c>
      <c r="B46" s="19">
        <v>0</v>
      </c>
      <c r="C46" s="28"/>
      <c r="D46" s="33" t="e">
        <f t="shared" si="0"/>
        <v>#DIV/0!</v>
      </c>
    </row>
    <row r="47" spans="1:4" ht="58.5" hidden="1">
      <c r="A47" s="21" t="s">
        <v>30</v>
      </c>
      <c r="B47" s="19">
        <v>0</v>
      </c>
      <c r="C47" s="28"/>
      <c r="D47" s="33" t="e">
        <f t="shared" si="0"/>
        <v>#DIV/0!</v>
      </c>
    </row>
    <row r="48" spans="1:4" ht="24.75" customHeight="1">
      <c r="A48" s="20" t="s">
        <v>31</v>
      </c>
      <c r="B48" s="19">
        <v>200</v>
      </c>
      <c r="C48" s="28">
        <v>0</v>
      </c>
      <c r="D48" s="33">
        <f t="shared" si="0"/>
        <v>0</v>
      </c>
    </row>
    <row r="49" spans="1:4" ht="23.25" customHeight="1">
      <c r="A49" s="54" t="s">
        <v>32</v>
      </c>
      <c r="B49" s="17">
        <f>B50+B53+B54+B51+B52</f>
        <v>858.377</v>
      </c>
      <c r="C49" s="17">
        <f>C50+C53+C54+C51+C52</f>
        <v>423.84407999999996</v>
      </c>
      <c r="D49" s="32">
        <f t="shared" si="0"/>
        <v>0.49377380801209725</v>
      </c>
    </row>
    <row r="50" spans="1:4" ht="65.25" customHeight="1">
      <c r="A50" s="20" t="s">
        <v>62</v>
      </c>
      <c r="B50" s="19">
        <v>35.117</v>
      </c>
      <c r="C50" s="28">
        <v>0</v>
      </c>
      <c r="D50" s="33"/>
    </row>
    <row r="51" spans="1:4" ht="43.5" customHeight="1">
      <c r="A51" s="20" t="s">
        <v>33</v>
      </c>
      <c r="B51" s="19">
        <v>388</v>
      </c>
      <c r="C51" s="28">
        <v>168.60406</v>
      </c>
      <c r="D51" s="33">
        <f t="shared" si="0"/>
        <v>0.4345465463917526</v>
      </c>
    </row>
    <row r="52" spans="1:4" ht="24" customHeight="1">
      <c r="A52" s="20" t="s">
        <v>48</v>
      </c>
      <c r="B52" s="19">
        <v>435.26</v>
      </c>
      <c r="C52" s="28">
        <v>255.24002</v>
      </c>
      <c r="D52" s="33">
        <f t="shared" si="0"/>
        <v>0.5864081698295271</v>
      </c>
    </row>
    <row r="53" spans="1:4" ht="1.5" customHeight="1" hidden="1">
      <c r="A53" s="21"/>
      <c r="B53" s="19">
        <v>0</v>
      </c>
      <c r="C53" s="28">
        <v>0</v>
      </c>
      <c r="D53" s="33"/>
    </row>
    <row r="54" spans="1:4" ht="15.75" customHeight="1" hidden="1">
      <c r="A54" s="21" t="s">
        <v>34</v>
      </c>
      <c r="B54" s="19"/>
      <c r="C54" s="28">
        <v>0</v>
      </c>
      <c r="D54" s="33" t="e">
        <f t="shared" si="0"/>
        <v>#DIV/0!</v>
      </c>
    </row>
    <row r="55" spans="1:4" ht="20.25">
      <c r="A55" s="54" t="s">
        <v>49</v>
      </c>
      <c r="B55" s="17">
        <f>B56+B58+B59+B60</f>
        <v>7855.83292</v>
      </c>
      <c r="C55" s="30">
        <f>C56+C59+C58+C60</f>
        <v>6868.37355</v>
      </c>
      <c r="D55" s="32">
        <f t="shared" si="0"/>
        <v>0.8743023966960846</v>
      </c>
    </row>
    <row r="56" spans="1:4" ht="19.5" customHeight="1">
      <c r="A56" s="22" t="s">
        <v>35</v>
      </c>
      <c r="B56" s="19">
        <v>2930.72545</v>
      </c>
      <c r="C56" s="28">
        <v>2302.35608</v>
      </c>
      <c r="D56" s="33">
        <f t="shared" si="0"/>
        <v>0.7855925501312312</v>
      </c>
    </row>
    <row r="57" spans="1:4" ht="21" customHeight="1" hidden="1">
      <c r="A57" s="21" t="s">
        <v>36</v>
      </c>
      <c r="B57" s="19"/>
      <c r="C57" s="28"/>
      <c r="D57" s="33" t="e">
        <f t="shared" si="0"/>
        <v>#DIV/0!</v>
      </c>
    </row>
    <row r="58" spans="1:4" ht="20.25">
      <c r="A58" s="21" t="s">
        <v>63</v>
      </c>
      <c r="B58" s="19">
        <v>4454.59747</v>
      </c>
      <c r="C58" s="28">
        <v>4264.67147</v>
      </c>
      <c r="D58" s="33">
        <f t="shared" si="0"/>
        <v>0.9573640488777991</v>
      </c>
    </row>
    <row r="59" spans="1:4" ht="20.25">
      <c r="A59" s="21" t="s">
        <v>50</v>
      </c>
      <c r="B59" s="19">
        <v>456.51</v>
      </c>
      <c r="C59" s="29">
        <v>301.346</v>
      </c>
      <c r="D59" s="33">
        <f t="shared" si="0"/>
        <v>0.6601082123064117</v>
      </c>
    </row>
    <row r="60" spans="1:4" ht="22.5" customHeight="1">
      <c r="A60" s="21" t="s">
        <v>37</v>
      </c>
      <c r="B60" s="19">
        <v>14</v>
      </c>
      <c r="C60" s="29">
        <v>0</v>
      </c>
      <c r="D60" s="33"/>
    </row>
    <row r="61" spans="1:4" ht="20.25">
      <c r="A61" s="54" t="s">
        <v>38</v>
      </c>
      <c r="B61" s="17">
        <v>801.4</v>
      </c>
      <c r="C61" s="55">
        <v>661.9719</v>
      </c>
      <c r="D61" s="32">
        <f t="shared" si="0"/>
        <v>0.8260193411529823</v>
      </c>
    </row>
    <row r="62" spans="1:4" ht="20.25">
      <c r="A62" s="54" t="s">
        <v>64</v>
      </c>
      <c r="B62" s="17">
        <v>1259.823</v>
      </c>
      <c r="C62" s="55">
        <v>1200.41051</v>
      </c>
      <c r="D62" s="32">
        <f t="shared" si="0"/>
        <v>0.9528406053866296</v>
      </c>
    </row>
    <row r="63" spans="1:4" ht="20.25">
      <c r="A63" s="54" t="s">
        <v>39</v>
      </c>
      <c r="B63" s="17">
        <v>1958</v>
      </c>
      <c r="C63" s="55">
        <v>1650</v>
      </c>
      <c r="D63" s="32">
        <f t="shared" si="0"/>
        <v>0.8426966292134831</v>
      </c>
    </row>
    <row r="64" spans="1:4" ht="58.5">
      <c r="A64" s="20" t="s">
        <v>65</v>
      </c>
      <c r="B64" s="19">
        <v>1958</v>
      </c>
      <c r="C64" s="29">
        <v>1650</v>
      </c>
      <c r="D64" s="33">
        <f t="shared" si="0"/>
        <v>0.8426966292134831</v>
      </c>
    </row>
    <row r="65" spans="1:4" ht="20.25">
      <c r="A65" s="23" t="s">
        <v>40</v>
      </c>
      <c r="B65" s="17">
        <f>B31+B36+B37+B38+B39+B43+B44+B49+B55+B61+B62+B63</f>
        <v>26810.938420000002</v>
      </c>
      <c r="C65" s="30">
        <f>C31+C36+C37+C38+C39+C43+C44+C49+C55+C61+C62+C63</f>
        <v>20941.826390000006</v>
      </c>
      <c r="D65" s="33">
        <f t="shared" si="0"/>
        <v>0.7810926295059538</v>
      </c>
    </row>
    <row r="66" spans="1:4" ht="20.25">
      <c r="A66" s="24" t="s">
        <v>41</v>
      </c>
      <c r="B66" s="25">
        <f>B29+(-B65)</f>
        <v>-133.60000000000218</v>
      </c>
      <c r="C66" s="31">
        <f>C29+(-C65)</f>
        <v>1219.8746299999948</v>
      </c>
      <c r="D66" s="32"/>
    </row>
    <row r="68" ht="12.75">
      <c r="A68" s="1" t="s">
        <v>55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dcterms:modified xsi:type="dcterms:W3CDTF">2020-11-10T13:48:05Z</dcterms:modified>
  <cp:category/>
  <cp:version/>
  <cp:contentType/>
  <cp:contentStatus/>
</cp:coreProperties>
</file>