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венигово" sheetId="1" r:id="rId1"/>
  </sheets>
  <definedNames>
    <definedName name="_xlnm.Print_Titles" localSheetId="0">'звенигово'!$A:$A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<sst xmlns="http://schemas.openxmlformats.org/spreadsheetml/2006/main" count="66" uniqueCount="66">
  <si>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</si>
  <si>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</si>
  <si>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</si>
  <si>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</si>
  <si>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</si>
  <si>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</si>
  <si>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</si>
  <si>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</si>
  <si>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сдачи в аренду имущества, составляющего муниципальную казну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</si>
  <si>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</si>
  <si>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имущества</t>
  </si>
  <si>
    <t>Штрафы,санкции, возмещение ущерба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</si>
  <si>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</si>
  <si>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</si>
  <si>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</si>
  <si>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</si>
  <si>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</si>
  <si>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</si>
  <si>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</si>
  <si>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</si>
  <si>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Национальная безопастность и правоохранительная деятельность</t>
  </si>
  <si>
    <t xml:space="preserve">Другие вопросы в области национальной экономики 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</si>
  <si>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</si>
  <si>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</si>
  <si>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</si>
  <si>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</si>
  <si>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 муниципального жилищного фонда</t>
  </si>
  <si>
    <t>Коммунальное хозяйство в т.ч.</t>
  </si>
  <si>
    <t>Резервный фонд Правительства РМЭ (на ремонт канализации)</t>
  </si>
  <si>
    <t>прочие расходы</t>
  </si>
  <si>
    <t>уличное освещение</t>
  </si>
  <si>
    <t>Городская среда</t>
  </si>
  <si>
    <t>Пенсионное обеспечение</t>
  </si>
  <si>
    <t>Физическая культура</t>
  </si>
  <si>
    <t>ИТОГО расходов</t>
  </si>
  <si>
    <t>дефицит (-)</t>
  </si>
  <si>
    <t>Бюджетные инвестиции в обьекты капитального строительства государственной(муниципальной) собстенности</t>
  </si>
  <si>
    <t>Доходы, получаемые в виде арендной платы  за земли, находящиеся в собственности поселений</t>
  </si>
  <si>
    <t>Доходы от продажи земельных участков, гос. собственность на которые не разграничена</t>
  </si>
  <si>
    <t>Плата за увеличение площади земельных участков,находящихся в частной собственности</t>
  </si>
  <si>
    <t>Прочие неналоговые поступления</t>
  </si>
  <si>
    <t>Мероприятия по реализации проектов создания комфортной городской среды в малых городах и исторических поселениях-победителях Всеросийского конкурса</t>
  </si>
  <si>
    <t>Невыясненные поступления</t>
  </si>
  <si>
    <t>Обеспечение проведения выборов и референдумов</t>
  </si>
  <si>
    <t>Озеленение</t>
  </si>
  <si>
    <t>Доходы, получаемые в виде арендной платы  за земельные участки, государственная собственность на которые  не разграничена  и которые расположены в границах городских поселений</t>
  </si>
  <si>
    <t>план на           2020 год</t>
  </si>
  <si>
    <t>Доходы от продажи земельных участков, гос. собственность на которые разграничена</t>
  </si>
  <si>
    <t>Исполнение бюджета по Городскому поселению Звенигово</t>
  </si>
  <si>
    <t>Доходы от оказания платных услуг и компенсации затрат государства</t>
  </si>
  <si>
    <t>Государственная пошлина</t>
  </si>
  <si>
    <t>Резервные фонды местных администраций</t>
  </si>
  <si>
    <t>Исп. Волкова Е.Ю. Ефремова И.М.</t>
  </si>
  <si>
    <t>Содержание кладбищ</t>
  </si>
  <si>
    <t>Прочие мероприятия по благоустройству</t>
  </si>
  <si>
    <t>Предпреждение и ликвидация ЧС</t>
  </si>
  <si>
    <t>Дорожное хозяйство (дорожные фонды) в т.ч.</t>
  </si>
  <si>
    <t>Содержание дорог и ремонт общего пользования</t>
  </si>
  <si>
    <t>Капитальный ремонт и ремонт автомобильных дорог общего пользования за счет средств РМЭ</t>
  </si>
  <si>
    <t>Благоустройство в т.ч.</t>
  </si>
  <si>
    <t>Межбюджетные трансферты (отриц.транс.)</t>
  </si>
  <si>
    <t>Программа формирования современной городской среды</t>
  </si>
  <si>
    <t>по состоянию на 01 октября 2020 года</t>
  </si>
  <si>
    <t>факт на 01.10.2020 г.</t>
  </si>
  <si>
    <t>Реализация мероприятий индивидуальных программ социально-экономического развития субъектов РФ в части строительства и жилищно-коммунального хозяйства</t>
  </si>
  <si>
    <t>Сбор,удаление отходов и очистка сточных вод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</si>
</sst>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0.000"/>
    <numFmt numFmtId="189" formatCode="0.0000"/>
    <numFmt numFmtId="190" formatCode="0.00000"/>
    <numFmt numFmtId="191" formatCode="0.000000"/>
    <numFmt numFmtId="192" formatCode="#,##0.0"/>
    <numFmt numFmtId="193" formatCode="#,##0.000"/>
    <numFmt numFmtId="194" formatCode="#,##0.0000"/>
    <numFmt numFmtId="195" formatCode="#,##0.0000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9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183" fontId="5" fillId="0" borderId="10" xfId="0" applyNumberFormat="1" applyFont="1" applyFill="1" applyBorder="1" applyAlignment="1">
      <alignment vertical="center" wrapText="1"/>
    </xf>
    <xf numFmtId="182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/>
    </xf>
    <xf numFmtId="182" fontId="6" fillId="0" borderId="0" xfId="0" applyNumberFormat="1" applyFont="1" applyBorder="1" applyAlignment="1">
      <alignment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83" fontId="7" fillId="33" borderId="10" xfId="0" applyNumberFormat="1" applyFont="1" applyFill="1" applyBorder="1" applyAlignment="1">
      <alignment horizontal="right" vertical="center" wrapText="1"/>
    </xf>
    <xf numFmtId="19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5" fillId="33" borderId="13" xfId="58" applyNumberFormat="1" applyFont="1" applyFill="1" applyBorder="1" applyAlignment="1" applyProtection="1">
      <alignment horizontal="right" vertical="center" wrapText="1"/>
      <protection/>
    </xf>
    <xf numFmtId="192" fontId="6" fillId="33" borderId="10" xfId="0" applyNumberFormat="1" applyFont="1" applyFill="1" applyBorder="1" applyAlignment="1">
      <alignment horizontal="right" vertical="center" wrapText="1"/>
    </xf>
    <xf numFmtId="19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="80" zoomScaleNormal="80" zoomScalePageLayoutView="0" workbookViewId="0" topLeftCell="A42">
      <selection activeCell="C7" sqref="C7"/>
    </sheetView>
  </sheetViews>
  <sheetFormatPr defaultColWidth="9.00390625" defaultRowHeight="12.75"/>
  <cols>
    <col min="1" max="1" width="59.625" style="1" customWidth="1"/>
    <col min="2" max="2" width="20.625" style="1" customWidth="1"/>
    <col min="3" max="3" width="22.25390625" style="1" customWidth="1"/>
    <col min="4" max="4" width="18.375" style="1" customWidth="1"/>
    <col min="5" max="5" width="9.125" style="1" customWidth="1"/>
    <col min="6" max="6" width="25.25390625" style="1" customWidth="1"/>
    <col min="7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48</v>
      </c>
      <c r="B2" s="38"/>
      <c r="C2" s="38"/>
      <c r="D2" s="38"/>
    </row>
    <row r="3" spans="1:4" ht="21" customHeight="1">
      <c r="A3" s="39" t="s">
        <v>62</v>
      </c>
      <c r="B3" s="39"/>
      <c r="C3" s="39"/>
      <c r="D3" s="39"/>
    </row>
    <row r="4" spans="1:3" ht="27" customHeight="1">
      <c r="A4" s="2"/>
      <c r="B4" s="40"/>
      <c r="C4" s="40"/>
    </row>
    <row r="5" spans="1:4" ht="27.75" customHeight="1">
      <c r="A5" s="41" t="s">
        <v>0</v>
      </c>
      <c r="B5" s="42" t="s">
        <v>46</v>
      </c>
      <c r="C5" s="42" t="s">
        <v>63</v>
      </c>
      <c r="D5" s="41" t="s">
        <v>1</v>
      </c>
    </row>
    <row r="6" spans="1:4" ht="12" customHeight="1">
      <c r="A6" s="41"/>
      <c r="B6" s="42"/>
      <c r="C6" s="42"/>
      <c r="D6" s="41"/>
    </row>
    <row r="7" spans="1:4" ht="26.25" customHeight="1">
      <c r="A7" s="27" t="s">
        <v>2</v>
      </c>
      <c r="B7" s="30">
        <f>SUM(B9:B26)</f>
        <v>19813</v>
      </c>
      <c r="C7" s="30">
        <f>SUM(C9:C26)</f>
        <v>12612.284039999999</v>
      </c>
      <c r="D7" s="3">
        <f>C7/B7</f>
        <v>0.636566094988139</v>
      </c>
    </row>
    <row r="8" spans="1:4" ht="19.5" customHeight="1">
      <c r="A8" s="4" t="s">
        <v>3</v>
      </c>
      <c r="B8" s="31"/>
      <c r="C8" s="31"/>
      <c r="D8" s="3"/>
    </row>
    <row r="9" spans="1:4" ht="18.75">
      <c r="A9" s="5" t="s">
        <v>4</v>
      </c>
      <c r="B9" s="32">
        <v>12677</v>
      </c>
      <c r="C9" s="33">
        <v>9603.44935</v>
      </c>
      <c r="D9" s="6">
        <f>C9/B9</f>
        <v>0.7575490534038022</v>
      </c>
    </row>
    <row r="10" spans="1:4" ht="18.75" hidden="1">
      <c r="A10" s="5" t="s">
        <v>5</v>
      </c>
      <c r="B10" s="32">
        <v>0</v>
      </c>
      <c r="C10" s="33"/>
      <c r="D10" s="6"/>
    </row>
    <row r="11" spans="1:4" ht="18.75">
      <c r="A11" s="5" t="s">
        <v>6</v>
      </c>
      <c r="B11" s="32">
        <v>1720</v>
      </c>
      <c r="C11" s="33">
        <v>155.56043</v>
      </c>
      <c r="D11" s="6">
        <f>C11/B11</f>
        <v>0.09044211046511627</v>
      </c>
    </row>
    <row r="12" spans="1:4" ht="19.5" customHeight="1">
      <c r="A12" s="5" t="s">
        <v>7</v>
      </c>
      <c r="B12" s="32">
        <v>3902</v>
      </c>
      <c r="C12" s="33">
        <v>1449.11233</v>
      </c>
      <c r="D12" s="6">
        <f>C12/B12</f>
        <v>0.37137681445412607</v>
      </c>
    </row>
    <row r="13" spans="1:4" ht="18.75" hidden="1">
      <c r="A13" s="5" t="s">
        <v>50</v>
      </c>
      <c r="B13" s="32"/>
      <c r="C13" s="33"/>
      <c r="D13" s="6" t="e">
        <f>C13/B13</f>
        <v>#DIV/0!</v>
      </c>
    </row>
    <row r="14" spans="1:4" ht="93.75">
      <c r="A14" s="5" t="s">
        <v>45</v>
      </c>
      <c r="B14" s="32">
        <v>500</v>
      </c>
      <c r="C14" s="33">
        <v>343.91031</v>
      </c>
      <c r="D14" s="6">
        <f>C14/B14</f>
        <v>0.68782062</v>
      </c>
    </row>
    <row r="15" spans="1:4" ht="37.5">
      <c r="A15" s="8" t="s">
        <v>37</v>
      </c>
      <c r="B15" s="32">
        <v>59</v>
      </c>
      <c r="C15" s="33">
        <v>19.2172</v>
      </c>
      <c r="D15" s="6">
        <f>C15/B15</f>
        <v>0.3257152542372881</v>
      </c>
    </row>
    <row r="16" spans="1:4" ht="18.75" hidden="1">
      <c r="A16" s="5"/>
      <c r="B16" s="32"/>
      <c r="C16" s="33"/>
      <c r="D16" s="6"/>
    </row>
    <row r="17" spans="1:4" ht="56.25">
      <c r="A17" s="7" t="s">
        <v>8</v>
      </c>
      <c r="B17" s="32">
        <v>160</v>
      </c>
      <c r="C17" s="33">
        <v>238.9659</v>
      </c>
      <c r="D17" s="6">
        <f aca="true" t="shared" si="0" ref="D17:D22">C17/B17</f>
        <v>1.493536875</v>
      </c>
    </row>
    <row r="18" spans="1:4" ht="111.75" customHeight="1">
      <c r="A18" s="9" t="s">
        <v>9</v>
      </c>
      <c r="B18" s="32">
        <v>100</v>
      </c>
      <c r="C18" s="33">
        <v>280.23684</v>
      </c>
      <c r="D18" s="6">
        <f t="shared" si="0"/>
        <v>2.8023683999999998</v>
      </c>
    </row>
    <row r="19" spans="1:4" ht="37.5">
      <c r="A19" s="8" t="s">
        <v>49</v>
      </c>
      <c r="B19" s="32">
        <v>400</v>
      </c>
      <c r="C19" s="33">
        <v>436.90148</v>
      </c>
      <c r="D19" s="6">
        <f t="shared" si="0"/>
        <v>1.0922536999999999</v>
      </c>
    </row>
    <row r="20" spans="1:4" ht="18.75" hidden="1">
      <c r="A20" s="9" t="s">
        <v>10</v>
      </c>
      <c r="B20" s="32"/>
      <c r="C20" s="33"/>
      <c r="D20" s="6" t="e">
        <f t="shared" si="0"/>
        <v>#DIV/0!</v>
      </c>
    </row>
    <row r="21" spans="1:4" ht="43.5" customHeight="1">
      <c r="A21" s="9" t="s">
        <v>38</v>
      </c>
      <c r="B21" s="32">
        <v>195</v>
      </c>
      <c r="C21" s="33">
        <v>70.75299</v>
      </c>
      <c r="D21" s="6">
        <f t="shared" si="0"/>
        <v>0.3628358461538461</v>
      </c>
    </row>
    <row r="22" spans="1:4" ht="37.5">
      <c r="A22" s="9" t="s">
        <v>47</v>
      </c>
      <c r="B22" s="32">
        <v>100</v>
      </c>
      <c r="C22" s="33"/>
      <c r="D22" s="6">
        <f t="shared" si="0"/>
        <v>0</v>
      </c>
    </row>
    <row r="23" spans="1:4" ht="37.5">
      <c r="A23" s="11" t="s">
        <v>39</v>
      </c>
      <c r="B23" s="32"/>
      <c r="C23" s="33">
        <v>5.57375</v>
      </c>
      <c r="D23" s="6"/>
    </row>
    <row r="24" spans="1:4" ht="18.75">
      <c r="A24" s="10" t="s">
        <v>11</v>
      </c>
      <c r="B24" s="32"/>
      <c r="C24" s="33">
        <v>96</v>
      </c>
      <c r="D24" s="6"/>
    </row>
    <row r="25" spans="1:4" ht="18.75">
      <c r="A25" s="10" t="s">
        <v>42</v>
      </c>
      <c r="B25" s="32"/>
      <c r="C25" s="33">
        <v>-87.39654</v>
      </c>
      <c r="D25" s="6"/>
    </row>
    <row r="26" spans="1:4" ht="18.75" hidden="1">
      <c r="A26" s="10" t="s">
        <v>40</v>
      </c>
      <c r="B26" s="32"/>
      <c r="C26" s="33"/>
      <c r="D26" s="6" t="e">
        <f>C26/B26</f>
        <v>#DIV/0!</v>
      </c>
    </row>
    <row r="27" spans="1:4" ht="25.5" customHeight="1">
      <c r="A27" s="12" t="s">
        <v>12</v>
      </c>
      <c r="B27" s="29">
        <v>72627.98568</v>
      </c>
      <c r="C27" s="29">
        <v>26743.65691</v>
      </c>
      <c r="D27" s="3">
        <f>C27/B27</f>
        <v>0.3682279862177778</v>
      </c>
    </row>
    <row r="28" spans="1:4" ht="34.5" customHeight="1">
      <c r="A28" s="26" t="s">
        <v>13</v>
      </c>
      <c r="B28" s="28">
        <f>B7+B27</f>
        <v>92440.98568</v>
      </c>
      <c r="C28" s="28">
        <f>C7+C27</f>
        <v>39355.940950000004</v>
      </c>
      <c r="D28" s="3">
        <f>C28/B28</f>
        <v>0.4257412516806907</v>
      </c>
    </row>
    <row r="29" spans="1:4" ht="27.75" customHeight="1">
      <c r="A29" s="13" t="s">
        <v>14</v>
      </c>
      <c r="B29" s="14"/>
      <c r="C29" s="14"/>
      <c r="D29" s="3"/>
    </row>
    <row r="30" spans="1:4" ht="22.5" customHeight="1">
      <c r="A30" s="34" t="s">
        <v>15</v>
      </c>
      <c r="B30" s="15">
        <f>B31+B32+B34+B33+B35</f>
        <v>7364.9754</v>
      </c>
      <c r="C30" s="15">
        <f>C31+C32+C34+C33+C35</f>
        <v>5107.79152</v>
      </c>
      <c r="D30" s="6">
        <f aca="true" t="shared" si="1" ref="D30:D40">C30/B30</f>
        <v>0.693524586653745</v>
      </c>
    </row>
    <row r="31" spans="1:4" ht="22.5" customHeight="1">
      <c r="A31" s="16" t="s">
        <v>16</v>
      </c>
      <c r="B31" s="15">
        <v>4672.6</v>
      </c>
      <c r="C31" s="15">
        <v>2938.31704</v>
      </c>
      <c r="D31" s="6">
        <f t="shared" si="1"/>
        <v>0.6288398407738731</v>
      </c>
    </row>
    <row r="32" spans="1:4" ht="21" customHeight="1">
      <c r="A32" s="16" t="s">
        <v>17</v>
      </c>
      <c r="B32" s="15">
        <v>793</v>
      </c>
      <c r="C32" s="15">
        <v>583.96639</v>
      </c>
      <c r="D32" s="6">
        <f t="shared" si="1"/>
        <v>0.7364015006305171</v>
      </c>
    </row>
    <row r="33" spans="1:4" ht="18.75">
      <c r="A33" s="16" t="s">
        <v>18</v>
      </c>
      <c r="B33" s="15">
        <v>25</v>
      </c>
      <c r="C33" s="15"/>
      <c r="D33" s="6"/>
    </row>
    <row r="34" spans="1:4" ht="23.25" customHeight="1">
      <c r="A34" s="16" t="s">
        <v>19</v>
      </c>
      <c r="B34" s="15">
        <v>1874.3754</v>
      </c>
      <c r="C34" s="15">
        <v>1585.50809</v>
      </c>
      <c r="D34" s="6">
        <f t="shared" si="1"/>
        <v>0.8458860962430472</v>
      </c>
    </row>
    <row r="35" spans="1:4" ht="0.75" customHeight="1">
      <c r="A35" s="16" t="s">
        <v>43</v>
      </c>
      <c r="B35" s="15">
        <v>0</v>
      </c>
      <c r="C35" s="15">
        <v>0</v>
      </c>
      <c r="D35" s="6"/>
    </row>
    <row r="36" spans="1:4" ht="45" customHeight="1">
      <c r="A36" s="35" t="s">
        <v>20</v>
      </c>
      <c r="B36" s="15">
        <f>B37</f>
        <v>500</v>
      </c>
      <c r="C36" s="15">
        <f>C37</f>
        <v>297.746</v>
      </c>
      <c r="D36" s="6">
        <f>D37</f>
        <v>0.5954919999999999</v>
      </c>
    </row>
    <row r="37" spans="1:4" ht="27.75" customHeight="1">
      <c r="A37" s="17" t="s">
        <v>55</v>
      </c>
      <c r="B37" s="15">
        <v>500</v>
      </c>
      <c r="C37" s="15">
        <v>297.746</v>
      </c>
      <c r="D37" s="6">
        <f t="shared" si="1"/>
        <v>0.5954919999999999</v>
      </c>
    </row>
    <row r="38" spans="1:4" ht="31.5" customHeight="1">
      <c r="A38" s="12" t="s">
        <v>56</v>
      </c>
      <c r="B38" s="15">
        <v>6832.49406</v>
      </c>
      <c r="C38" s="15">
        <v>4893.73298</v>
      </c>
      <c r="D38" s="6">
        <f t="shared" si="1"/>
        <v>0.7162440152930041</v>
      </c>
    </row>
    <row r="39" spans="1:4" ht="59.25" customHeight="1">
      <c r="A39" s="18" t="s">
        <v>58</v>
      </c>
      <c r="B39" s="15">
        <v>3144.071</v>
      </c>
      <c r="C39" s="15">
        <v>2850.071</v>
      </c>
      <c r="D39" s="6"/>
    </row>
    <row r="40" spans="1:4" ht="36" customHeight="1">
      <c r="A40" s="18" t="s">
        <v>57</v>
      </c>
      <c r="B40" s="15">
        <v>1844.38071</v>
      </c>
      <c r="C40" s="15">
        <v>1109.974</v>
      </c>
      <c r="D40" s="6">
        <f t="shared" si="1"/>
        <v>0.6018139281016445</v>
      </c>
    </row>
    <row r="41" spans="1:4" ht="37.5" hidden="1">
      <c r="A41" s="18" t="s">
        <v>21</v>
      </c>
      <c r="B41" s="15">
        <v>0</v>
      </c>
      <c r="C41" s="15">
        <v>0</v>
      </c>
      <c r="D41" s="6"/>
    </row>
    <row r="42" spans="1:4" ht="32.25" customHeight="1">
      <c r="A42" s="35" t="s">
        <v>22</v>
      </c>
      <c r="B42" s="15">
        <v>178</v>
      </c>
      <c r="C42" s="15">
        <f>C43+C44+C45+C46</f>
        <v>48</v>
      </c>
      <c r="D42" s="6">
        <f aca="true" t="shared" si="2" ref="D42:D50">C42/B42</f>
        <v>0.2696629213483146</v>
      </c>
    </row>
    <row r="43" spans="1:4" ht="43.5" customHeight="1" hidden="1">
      <c r="A43" s="19" t="s">
        <v>23</v>
      </c>
      <c r="B43" s="15">
        <v>0</v>
      </c>
      <c r="C43" s="15">
        <v>0</v>
      </c>
      <c r="D43" s="6" t="e">
        <f t="shared" si="2"/>
        <v>#DIV/0!</v>
      </c>
    </row>
    <row r="44" spans="1:4" ht="39.75" customHeight="1" hidden="1">
      <c r="A44" s="19" t="s">
        <v>24</v>
      </c>
      <c r="B44" s="15">
        <v>0</v>
      </c>
      <c r="C44" s="15">
        <v>0</v>
      </c>
      <c r="D44" s="6" t="e">
        <f t="shared" si="2"/>
        <v>#DIV/0!</v>
      </c>
    </row>
    <row r="45" spans="1:4" ht="18" customHeight="1" hidden="1">
      <c r="A45" s="19" t="s">
        <v>25</v>
      </c>
      <c r="B45" s="15">
        <v>0</v>
      </c>
      <c r="C45" s="15">
        <v>0</v>
      </c>
      <c r="D45" s="6" t="e">
        <f t="shared" si="2"/>
        <v>#DIV/0!</v>
      </c>
    </row>
    <row r="46" spans="1:4" ht="37.5">
      <c r="A46" s="19" t="s">
        <v>26</v>
      </c>
      <c r="B46" s="15">
        <v>178</v>
      </c>
      <c r="C46" s="15">
        <v>48</v>
      </c>
      <c r="D46" s="6">
        <f t="shared" si="2"/>
        <v>0.2696629213483146</v>
      </c>
    </row>
    <row r="47" spans="1:4" ht="23.25" customHeight="1">
      <c r="A47" s="21" t="s">
        <v>27</v>
      </c>
      <c r="B47" s="15">
        <f>B50+B51+B49+B48+B52</f>
        <v>24108.08939</v>
      </c>
      <c r="C47" s="15">
        <f>C50+C51+C49+C48+C52</f>
        <v>14430.474619999999</v>
      </c>
      <c r="D47" s="6">
        <f t="shared" si="2"/>
        <v>0.5985739635587106</v>
      </c>
    </row>
    <row r="48" spans="1:4" ht="26.25" customHeight="1">
      <c r="A48" s="16" t="s">
        <v>51</v>
      </c>
      <c r="B48" s="15">
        <v>14.963</v>
      </c>
      <c r="C48" s="15">
        <v>14.963</v>
      </c>
      <c r="D48" s="6">
        <f t="shared" si="2"/>
        <v>1</v>
      </c>
    </row>
    <row r="49" spans="1:4" ht="37.5">
      <c r="A49" s="17" t="s">
        <v>28</v>
      </c>
      <c r="B49" s="15">
        <v>13987.551</v>
      </c>
      <c r="C49" s="15">
        <v>13987.551</v>
      </c>
      <c r="D49" s="6">
        <f t="shared" si="2"/>
        <v>1</v>
      </c>
    </row>
    <row r="50" spans="1:4" ht="75" customHeight="1">
      <c r="A50" s="19" t="s">
        <v>36</v>
      </c>
      <c r="B50" s="15">
        <v>1103.171</v>
      </c>
      <c r="C50" s="15">
        <v>0</v>
      </c>
      <c r="D50" s="6">
        <f t="shared" si="2"/>
        <v>0</v>
      </c>
    </row>
    <row r="51" spans="1:4" ht="18.75">
      <c r="A51" s="19" t="s">
        <v>29</v>
      </c>
      <c r="B51" s="15">
        <v>1879.56439</v>
      </c>
      <c r="C51" s="15">
        <v>427.96062</v>
      </c>
      <c r="D51" s="6">
        <f aca="true" t="shared" si="3" ref="D51:D60">C51/B51</f>
        <v>0.22769138544915718</v>
      </c>
    </row>
    <row r="52" spans="1:4" ht="75">
      <c r="A52" s="19" t="s">
        <v>64</v>
      </c>
      <c r="B52" s="15">
        <v>7122.84</v>
      </c>
      <c r="C52" s="15">
        <v>0</v>
      </c>
      <c r="D52" s="6">
        <f t="shared" si="3"/>
        <v>0</v>
      </c>
    </row>
    <row r="53" spans="1:4" ht="23.25" customHeight="1">
      <c r="A53" s="21" t="s">
        <v>59</v>
      </c>
      <c r="B53" s="15">
        <f>B54+B56+B57+B59+B60+B58+B55</f>
        <v>9146.986289999999</v>
      </c>
      <c r="C53" s="15">
        <f>C54+C56+C57+C59+C60+C58</f>
        <v>7859.57789</v>
      </c>
      <c r="D53" s="6">
        <f t="shared" si="3"/>
        <v>0.8592532710574338</v>
      </c>
    </row>
    <row r="54" spans="1:4" ht="16.5" customHeight="1">
      <c r="A54" s="20" t="s">
        <v>30</v>
      </c>
      <c r="B54" s="15">
        <v>2743.108</v>
      </c>
      <c r="C54" s="15">
        <v>2137.64056</v>
      </c>
      <c r="D54" s="6">
        <f t="shared" si="3"/>
        <v>0.7792768494714754</v>
      </c>
    </row>
    <row r="55" spans="1:4" ht="48.75" customHeight="1">
      <c r="A55" s="36" t="s">
        <v>61</v>
      </c>
      <c r="B55" s="15">
        <v>121.4</v>
      </c>
      <c r="C55" s="15"/>
      <c r="D55" s="6"/>
    </row>
    <row r="56" spans="1:4" ht="75">
      <c r="A56" s="19" t="s">
        <v>41</v>
      </c>
      <c r="B56" s="15">
        <v>300</v>
      </c>
      <c r="C56" s="15">
        <v>298.477</v>
      </c>
      <c r="D56" s="6">
        <f t="shared" si="3"/>
        <v>0.9949233333333333</v>
      </c>
    </row>
    <row r="57" spans="1:4" ht="18.75">
      <c r="A57" s="19" t="s">
        <v>44</v>
      </c>
      <c r="B57" s="15">
        <v>200</v>
      </c>
      <c r="C57" s="15">
        <v>42.08652</v>
      </c>
      <c r="D57" s="6">
        <f t="shared" si="3"/>
        <v>0.2104326</v>
      </c>
    </row>
    <row r="58" spans="1:4" ht="18.75">
      <c r="A58" s="19" t="s">
        <v>53</v>
      </c>
      <c r="B58" s="15">
        <v>100</v>
      </c>
      <c r="C58" s="15">
        <v>100</v>
      </c>
      <c r="D58" s="6">
        <f t="shared" si="3"/>
        <v>1</v>
      </c>
    </row>
    <row r="59" spans="1:4" ht="24" customHeight="1">
      <c r="A59" s="15" t="s">
        <v>54</v>
      </c>
      <c r="B59" s="15">
        <v>1010.6539</v>
      </c>
      <c r="C59" s="15">
        <v>609.54942</v>
      </c>
      <c r="D59" s="6">
        <f t="shared" si="3"/>
        <v>0.6031237993540618</v>
      </c>
    </row>
    <row r="60" spans="1:4" ht="18.75">
      <c r="A60" s="19" t="s">
        <v>31</v>
      </c>
      <c r="B60" s="15">
        <v>4671.82439</v>
      </c>
      <c r="C60" s="15">
        <v>4671.82439</v>
      </c>
      <c r="D60" s="6">
        <f t="shared" si="3"/>
        <v>1</v>
      </c>
    </row>
    <row r="61" spans="1:4" ht="18.75">
      <c r="A61" s="19" t="s">
        <v>65</v>
      </c>
      <c r="B61" s="15">
        <v>34341.9697</v>
      </c>
      <c r="C61" s="15"/>
      <c r="D61" s="6"/>
    </row>
    <row r="62" spans="1:4" ht="18.75">
      <c r="A62" s="21" t="s">
        <v>32</v>
      </c>
      <c r="B62" s="15">
        <v>348.8</v>
      </c>
      <c r="C62" s="15">
        <v>232.4876</v>
      </c>
      <c r="D62" s="6">
        <f>C62/B62</f>
        <v>0.6665355504587155</v>
      </c>
    </row>
    <row r="63" spans="1:4" ht="18.75">
      <c r="A63" s="21" t="s">
        <v>33</v>
      </c>
      <c r="B63" s="15">
        <v>1215</v>
      </c>
      <c r="C63" s="15">
        <v>801.89937</v>
      </c>
      <c r="D63" s="6">
        <f>C63/B63</f>
        <v>0.6599994814814815</v>
      </c>
    </row>
    <row r="64" spans="1:4" ht="18.75">
      <c r="A64" s="21" t="s">
        <v>60</v>
      </c>
      <c r="B64" s="15">
        <v>10064.66324</v>
      </c>
      <c r="C64" s="15">
        <v>5738.98863</v>
      </c>
      <c r="D64" s="6">
        <f>C64/B64</f>
        <v>0.5702116894673169</v>
      </c>
    </row>
    <row r="65" spans="1:4" ht="18.75">
      <c r="A65" s="21" t="s">
        <v>34</v>
      </c>
      <c r="B65" s="22">
        <f>B30+B36+B38+B41+B42+B47+B53+B62+B63+B64+B61</f>
        <v>94100.97808</v>
      </c>
      <c r="C65" s="22">
        <f>C30+C36+C38+C41+C42+C47+C53+C62+C63+C64</f>
        <v>39410.69861</v>
      </c>
      <c r="D65" s="6">
        <f>C65/B65</f>
        <v>0.41881284779521605</v>
      </c>
    </row>
    <row r="66" spans="1:4" ht="18.75">
      <c r="A66" s="16" t="s">
        <v>35</v>
      </c>
      <c r="B66" s="15">
        <f>B28-B65</f>
        <v>-1659.9924000000028</v>
      </c>
      <c r="C66" s="15">
        <f>C28-C65</f>
        <v>-54.75765999999567</v>
      </c>
      <c r="D66" s="3"/>
    </row>
    <row r="67" spans="1:4" ht="18.75">
      <c r="A67" s="23" t="s">
        <v>52</v>
      </c>
      <c r="B67" s="24"/>
      <c r="C67" s="24"/>
      <c r="D67" s="25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2020-07-02T06:59:20Z</cp:lastPrinted>
  <dcterms:modified xsi:type="dcterms:W3CDTF">2020-10-13T11:12:53Z</dcterms:modified>
  <cp:category/>
  <cp:version/>
  <cp:contentType/>
  <cp:contentStatus/>
</cp:coreProperties>
</file>