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480" yWindow="855" windowWidth="19440" windowHeight="11670"/>
  </bookViews>
  <sheets>
    <sheet name="без учета счетов бюджета (2)" sheetId="1" r:id="rId1"/>
  </sheets>
  <definedNames>
    <definedName name="_xlnm.Print_Titles" localSheetId="0">'без учета счетов бюджета (2)'!$16:$18</definedName>
    <definedName name="_xlnm.Print_Area" localSheetId="0">'без учета счетов бюджета (2)'!$A$1:$K$112</definedName>
  </definedNames>
  <calcPr calcId="124519"/>
</workbook>
</file>

<file path=xl/calcChain.xml><?xml version="1.0" encoding="utf-8"?>
<calcChain xmlns="http://schemas.openxmlformats.org/spreadsheetml/2006/main">
  <c r="F28" i="1"/>
  <c r="F42"/>
  <c r="F77" l="1"/>
  <c r="F39"/>
  <c r="F90"/>
  <c r="F103"/>
  <c r="F100"/>
  <c r="F97"/>
  <c r="F48" l="1"/>
  <c r="F50"/>
  <c r="F86" l="1"/>
  <c r="F81" l="1"/>
  <c r="F88"/>
  <c r="F62"/>
  <c r="H21"/>
  <c r="G21"/>
  <c r="H110"/>
  <c r="H109" s="1"/>
  <c r="G110"/>
  <c r="F110"/>
  <c r="G109"/>
  <c r="F109"/>
  <c r="H107"/>
  <c r="G107"/>
  <c r="F107"/>
  <c r="H105"/>
  <c r="G105"/>
  <c r="F105"/>
  <c r="H100"/>
  <c r="G100"/>
  <c r="H97"/>
  <c r="G97"/>
  <c r="H95"/>
  <c r="G95"/>
  <c r="F95"/>
  <c r="H93"/>
  <c r="G93"/>
  <c r="F93"/>
  <c r="H92"/>
  <c r="H83"/>
  <c r="G83"/>
  <c r="F83"/>
  <c r="H77"/>
  <c r="G77"/>
  <c r="H75"/>
  <c r="G75"/>
  <c r="F75"/>
  <c r="H73"/>
  <c r="H66" s="1"/>
  <c r="G73"/>
  <c r="F73"/>
  <c r="H71"/>
  <c r="G71"/>
  <c r="G66" s="1"/>
  <c r="F71"/>
  <c r="H67"/>
  <c r="G67"/>
  <c r="F67"/>
  <c r="F66" s="1"/>
  <c r="H62"/>
  <c r="G62"/>
  <c r="H60"/>
  <c r="G60"/>
  <c r="F60"/>
  <c r="H58"/>
  <c r="G58"/>
  <c r="F58"/>
  <c r="H56"/>
  <c r="G56"/>
  <c r="F56"/>
  <c r="H53"/>
  <c r="H52" s="1"/>
  <c r="G53"/>
  <c r="F53"/>
  <c r="G52"/>
  <c r="F46"/>
  <c r="F44"/>
  <c r="H39"/>
  <c r="G39"/>
  <c r="H37"/>
  <c r="G37"/>
  <c r="F37"/>
  <c r="H35"/>
  <c r="G35"/>
  <c r="F35"/>
  <c r="H33"/>
  <c r="G33"/>
  <c r="F33"/>
  <c r="H31"/>
  <c r="G31"/>
  <c r="F31"/>
  <c r="H29"/>
  <c r="G29"/>
  <c r="F29"/>
  <c r="H28"/>
  <c r="G28"/>
  <c r="F26"/>
  <c r="F25" s="1"/>
  <c r="F23"/>
  <c r="F21"/>
  <c r="F92" l="1"/>
  <c r="G92"/>
  <c r="F20"/>
  <c r="F52"/>
  <c r="G19"/>
  <c r="G112" s="1"/>
  <c r="H19"/>
  <c r="H112" s="1"/>
  <c r="F112" l="1"/>
  <c r="F19"/>
</calcChain>
</file>

<file path=xl/sharedStrings.xml><?xml version="1.0" encoding="utf-8"?>
<sst xmlns="http://schemas.openxmlformats.org/spreadsheetml/2006/main" count="342" uniqueCount="139">
  <si>
    <t>Приложение № 5</t>
  </si>
  <si>
    <t>к решению Собрания депутатов</t>
  </si>
  <si>
    <t xml:space="preserve">"О бюджете Городского поселения Звенигово </t>
  </si>
  <si>
    <t>Звениговского муниципального района</t>
  </si>
  <si>
    <t xml:space="preserve"> Республики Марий Эл на 2024 год</t>
  </si>
  <si>
    <t>и на плановый период 2025 и 2026 годов"</t>
  </si>
  <si>
    <t>Р А С П Р Е Д Е Л Е Н И Е</t>
  </si>
  <si>
    <t>бюджетных ассигнований по целевым статьям</t>
  </si>
  <si>
    <t>(муниципальным программам и непрограммным направлениям деятельности),</t>
  </si>
  <si>
    <t xml:space="preserve">группам видов расходов, разделам, подразделам классификации расходов бюджета </t>
  </si>
  <si>
    <t xml:space="preserve">Городского поселения Звенигово Звениговского муниципального района Республики Марий Эл </t>
  </si>
  <si>
    <t>на 2024 год и плановый период 2025 и 2026 годов</t>
  </si>
  <si>
    <t>Наименование показателя</t>
  </si>
  <si>
    <t>ЦС</t>
  </si>
  <si>
    <t>ВР</t>
  </si>
  <si>
    <t>Рз</t>
  </si>
  <si>
    <t>ПР</t>
  </si>
  <si>
    <t>Муниципальная программа «Развитие территории Городского поселения Звенигово Звениговского района Республики Марий Эл на 2022-2030 годы»</t>
  </si>
  <si>
    <t>А100000000</t>
  </si>
  <si>
    <t>Муниципальный проект  "Формирование современной городской среды"</t>
  </si>
  <si>
    <t>А11F200000</t>
  </si>
  <si>
    <t>Реализация программ формирования современной городской среды (доля финансового участия заинтересованных лиц)</t>
  </si>
  <si>
    <t>А11F225550</t>
  </si>
  <si>
    <t>Закупка товаров, работ и услуг для обеспечения государственных (муниципальных) нужд</t>
  </si>
  <si>
    <t>200</t>
  </si>
  <si>
    <t>05</t>
  </si>
  <si>
    <t>03</t>
  </si>
  <si>
    <t>Реализация программ формирования современной городской среды</t>
  </si>
  <si>
    <t>А11F255550</t>
  </si>
  <si>
    <t>Муниципальный проект "Строительство и реконструкция (модернизация) объектов инфраструктуры жилищно-коммунального хозяйства"</t>
  </si>
  <si>
    <t>А121300000</t>
  </si>
  <si>
    <t>Строительство и реконструкция (модернизация) объектов коммунальной инфраструктуры</t>
  </si>
  <si>
    <t>А121349470</t>
  </si>
  <si>
    <t>Бюджетные инвестиции</t>
  </si>
  <si>
    <t>400</t>
  </si>
  <si>
    <t>02</t>
  </si>
  <si>
    <t>Комплекс процессных мероприятий «Безопасность жизнедеятельности поселения»</t>
  </si>
  <si>
    <t>А140400000</t>
  </si>
  <si>
    <t>Осуществление мероприятий в области обеспечения первичных мер пожарной безопасности</t>
  </si>
  <si>
    <t>А140426600</t>
  </si>
  <si>
    <t>10</t>
  </si>
  <si>
    <t xml:space="preserve">Осуществление целевых мероприятий в отношении автомобильных дорог общего пользования местного значения </t>
  </si>
  <si>
    <t>А140426700</t>
  </si>
  <si>
    <t>04</t>
  </si>
  <si>
    <t>09</t>
  </si>
  <si>
    <t>Осуществление целевых мероприятий в отношении автомобильных дорог общего пользования местного значения (софинансирование)</t>
  </si>
  <si>
    <t>А140426701</t>
  </si>
  <si>
    <t>Капитальный ремонт и ремонт автомобильных дорог общего пользования местного значения  и искусственных сооружений на них</t>
  </si>
  <si>
    <t>А140426710</t>
  </si>
  <si>
    <t>Капитальный ремонт и ремонт автомобильных дорог общего пользования местного значения  и искусственных сооружений на них (софинансирование)</t>
  </si>
  <si>
    <t>А140426711</t>
  </si>
  <si>
    <t>Содержание автомобильных дорог общего пользования местного значения и искусственных сооружений на них</t>
  </si>
  <si>
    <t>А140426730</t>
  </si>
  <si>
    <t>Ремонт автомобильных дорог общего пользования за счет финансовой помощи из бюджета Звениговского района</t>
  </si>
  <si>
    <t>А140426732</t>
  </si>
  <si>
    <t>Осуществление целевых мероприятий в отношении автомобильных дорог общего пользования местного значения</t>
  </si>
  <si>
    <t>А1404S0250</t>
  </si>
  <si>
    <t>Комплекс процессных мероприятий "Благоустройство территории поселения"</t>
  </si>
  <si>
    <t>А140500000</t>
  </si>
  <si>
    <t>Организация освещения улиц в населенных пунктах поселения</t>
  </si>
  <si>
    <t>А140526800</t>
  </si>
  <si>
    <t>Иные бюджетные ассигнования</t>
  </si>
  <si>
    <t>800</t>
  </si>
  <si>
    <t>Озеленение территорий</t>
  </si>
  <si>
    <t>А140526810</t>
  </si>
  <si>
    <t>Организация ритуальных услуг и содержание мест захоронения</t>
  </si>
  <si>
    <t>А140526820</t>
  </si>
  <si>
    <t>Организация сбора и вывоза бытовых отходов и мусора</t>
  </si>
  <si>
    <t>А140526830</t>
  </si>
  <si>
    <t>Прочие мероприятия по благоустройству территории поселения</t>
  </si>
  <si>
    <t>А140526850</t>
  </si>
  <si>
    <t>Комплекс процессных мероприятий "Обеспечение деятельности  администрации"</t>
  </si>
  <si>
    <t>А140600000</t>
  </si>
  <si>
    <t>Центральный аппарат</t>
  </si>
  <si>
    <t>А140626020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</si>
  <si>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</si>
  <si>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</si>
  <si>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01</t>
  </si>
  <si>
    <t>Глава местной администрации (исполнительно - распорядительного органа муниципального образования)</t>
  </si>
  <si>
    <t>А140626030</t>
  </si>
  <si>
    <t>Резервные фонды местных администраций</t>
  </si>
  <si>
    <t>А140626050</t>
  </si>
  <si>
    <t>11</t>
  </si>
  <si>
    <t xml:space="preserve">Формирование системы документов территориального планирования </t>
  </si>
  <si>
    <t>А140626070</t>
  </si>
  <si>
    <t>12</t>
  </si>
  <si>
    <t>Содержание имущества казны</t>
  </si>
  <si>
    <t>А140626080</t>
  </si>
  <si>
    <t>13</t>
  </si>
  <si>
    <t>Выполнение других общегосударственных обязательств поселения</t>
  </si>
  <si>
    <t>А140626110</t>
  </si>
  <si>
    <t>Комплекс процессных мероприятий "Развитие жилищной и коммунальной инфраструктуры"</t>
  </si>
  <si>
    <t>А140700000</t>
  </si>
  <si>
    <t>Взносы на капитальный ремонт общего имущества в многоквартирных  домах собственником жилого помещения многоквартирного дома</t>
  </si>
  <si>
    <t>А140726100</t>
  </si>
  <si>
    <t>Мероприятия в области коммунального хозяйства</t>
  </si>
  <si>
    <t>А140726520</t>
  </si>
  <si>
    <t>Снос аварийного жилищного фонда</t>
  </si>
  <si>
    <t>А140726530</t>
  </si>
  <si>
    <t>Комплекс процессных мероприятий "Развитие на территории поселения физической культуры и массового спорта"</t>
  </si>
  <si>
    <t>А140800000</t>
  </si>
  <si>
    <t>Содержание и обеспечение деятельности организации физической культуры и спорта</t>
  </si>
  <si>
    <t>А140826121</t>
  </si>
  <si>
    <t>600</t>
  </si>
  <si>
    <t xml:space="preserve">Пенсии за выслугу лет лицам, замещавшим должности муниципальной службы </t>
  </si>
  <si>
    <t>А101000000</t>
  </si>
  <si>
    <t>Социальное обеспечение и иные выплаты населению</t>
  </si>
  <si>
    <t>А101012010</t>
  </si>
  <si>
    <t>300</t>
  </si>
  <si>
    <t>Непрограммные расходы</t>
  </si>
  <si>
    <t>9990000000</t>
  </si>
  <si>
    <t>Условно утверждаемые расходы</t>
  </si>
  <si>
    <t>9990026150</t>
  </si>
  <si>
    <t>ИТОГО РАСХОДОВ</t>
  </si>
  <si>
    <t>2024 год</t>
  </si>
  <si>
    <t>2025 год</t>
  </si>
  <si>
    <t>2026 год</t>
  </si>
  <si>
    <t>(тыс.рублей)</t>
  </si>
  <si>
    <t>А140626860</t>
  </si>
  <si>
    <t>А140626090</t>
  </si>
  <si>
    <t>Оформление конкурсных заявок для участия в национальных проектах</t>
  </si>
  <si>
    <t>Мероприятия по землеустройству и землепользованию</t>
  </si>
  <si>
    <t>А140626170</t>
  </si>
  <si>
    <r>
      <rPr>
        <sz val="14"/>
        <rFont val="Times New Roman"/>
        <family val="1"/>
        <charset val="204"/>
      </rPr>
      <t>Обеспечение подготовки и проведение муниципальных выборов</t>
    </r>
  </si>
  <si>
    <t>Осуществление целевых мероприятий в отношении автомобильных дорог общего пользования местного значения за счет средств резервного фонда Правительства Республики Марий Эл</t>
  </si>
  <si>
    <t>А1404S025Z</t>
  </si>
  <si>
    <t>Осуществление целевых мероприятий в отношении дворовых территорий многоквартирных домов за счет средств резервного фонда Правительства Республики Марий Эл</t>
  </si>
  <si>
    <t>А1404S525Z</t>
  </si>
  <si>
    <t>А140726510</t>
  </si>
  <si>
    <t>ПСД, текущий и капитальный ремонт коммунального хозяйства</t>
  </si>
  <si>
    <t>А140726550</t>
  </si>
  <si>
    <t>Пусконаладочные работы под нагрузкой биологических очистных сооружений</t>
  </si>
  <si>
    <t>07</t>
  </si>
  <si>
    <t>Поощрение за достижение показателей деятельности органов исполнительной власти субъектов Российской Федерации</t>
  </si>
  <si>
    <t>А140655490</t>
  </si>
  <si>
    <t>06</t>
  </si>
  <si>
    <t>А140426731</t>
  </si>
  <si>
    <t>Расчистка автомобильных дорог общего пользования от снега и мусора за счет финансовой помощи из бюджета Звениговского района</t>
  </si>
  <si>
    <t xml:space="preserve"> в редакции решения от 18  декабря 2024 года № 24.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</si>
</sst>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5">
    <font>
      <sz val="11"/>
      <name val="Calibri"/>
    </font>
    <font>
      <sz val="14"/>
      <color rgb="FF000000"/>
      <name val="Times New Roman"/>
    </font>
    <font>
      <sz val="14"/>
      <name val="Times New Roman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theme="0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1">
    <xf numFmtId="0" fontId="0" fillId="0" borderId="0"/>
  </cellStyleXfs>
  <cellXfs count="48">
    <xf numFmtId="0" fontId="0" fillId="0" borderId="0" xfId="0" applyNumberFormat="1" applyFont="1"/>
    <xf numFmtId="0" fontId="1" fillId="2" borderId="0" xfId="0" applyNumberFormat="1" applyFont="1" applyFill="1" applyAlignment="1">
      <alignment wrapText="1"/>
    </xf>
    <xf numFmtId="0" fontId="2" fillId="0" borderId="0" xfId="0" applyNumberFormat="1" applyFont="1"/>
    <xf numFmtId="0" fontId="0" fillId="0" borderId="0" xfId="0" applyNumberFormat="1" applyFont="1" applyAlignment="1">
      <alignment horizontal="center"/>
    </xf>
    <xf numFmtId="0" fontId="2" fillId="0" borderId="0" xfId="0" applyNumberFormat="1" applyFont="1" applyAlignment="1">
      <alignment horizontal="center"/>
    </xf>
    <xf numFmtId="0" fontId="2" fillId="0" borderId="0" xfId="0" applyNumberFormat="1" applyFont="1" applyAlignment="1">
      <alignment wrapText="1"/>
    </xf>
    <xf numFmtId="49" fontId="2" fillId="2" borderId="0" xfId="0" applyNumberFormat="1" applyFont="1" applyFill="1" applyAlignment="1">
      <alignment horizontal="center" vertical="center" shrinkToFit="1"/>
    </xf>
    <xf numFmtId="0" fontId="1" fillId="0" borderId="0" xfId="0" applyNumberFormat="1" applyFont="1" applyAlignment="1">
      <alignment horizontal="center" vertical="center" wrapText="1"/>
    </xf>
    <xf numFmtId="164" fontId="1" fillId="0" borderId="0" xfId="0" applyNumberFormat="1" applyFont="1" applyAlignment="1">
      <alignment horizontal="center" vertical="center" wrapText="1"/>
    </xf>
    <xf numFmtId="0" fontId="1" fillId="0" borderId="0" xfId="0" applyNumberFormat="1" applyFont="1" applyAlignment="1">
      <alignment horizontal="justify" vertical="center" wrapText="1"/>
    </xf>
    <xf numFmtId="49" fontId="1" fillId="3" borderId="0" xfId="0" applyNumberFormat="1" applyFont="1" applyFill="1" applyAlignment="1">
      <alignment horizontal="center" vertical="center" shrinkToFit="1"/>
    </xf>
    <xf numFmtId="49" fontId="1" fillId="0" borderId="0" xfId="0" applyNumberFormat="1" applyFont="1" applyAlignment="1">
      <alignment horizontal="center" vertical="center" shrinkToFit="1"/>
    </xf>
    <xf numFmtId="0" fontId="2" fillId="3" borderId="0" xfId="0" applyNumberFormat="1" applyFont="1" applyFill="1" applyAlignment="1">
      <alignment vertical="center" wrapText="1"/>
    </xf>
    <xf numFmtId="165" fontId="1" fillId="2" borderId="0" xfId="0" applyNumberFormat="1" applyFont="1" applyFill="1" applyAlignment="1">
      <alignment horizontal="center" vertical="center" shrinkToFit="1"/>
    </xf>
    <xf numFmtId="0" fontId="2" fillId="0" borderId="0" xfId="0" applyNumberFormat="1" applyFont="1" applyAlignment="1">
      <alignment horizontal="center" vertical="center"/>
    </xf>
    <xf numFmtId="49" fontId="2" fillId="3" borderId="0" xfId="0" applyNumberFormat="1" applyFont="1" applyFill="1" applyAlignment="1">
      <alignment horizontal="left" vertical="center" wrapText="1"/>
    </xf>
    <xf numFmtId="0" fontId="2" fillId="3" borderId="0" xfId="0" applyNumberFormat="1" applyFont="1" applyFill="1" applyAlignment="1">
      <alignment horizontal="justify" vertical="center"/>
    </xf>
    <xf numFmtId="49" fontId="1" fillId="0" borderId="0" xfId="0" applyNumberFormat="1" applyFont="1" applyAlignment="1">
      <alignment horizontal="center" vertical="center" wrapText="1"/>
    </xf>
    <xf numFmtId="164" fontId="2" fillId="0" borderId="0" xfId="0" applyNumberFormat="1" applyFont="1" applyAlignment="1">
      <alignment horizontal="center" vertical="center"/>
    </xf>
    <xf numFmtId="49" fontId="1" fillId="2" borderId="0" xfId="0" applyNumberFormat="1" applyFont="1" applyFill="1" applyAlignment="1">
      <alignment horizontal="center" vertical="center" shrinkToFit="1"/>
    </xf>
    <xf numFmtId="0" fontId="2" fillId="3" borderId="0" xfId="0" applyNumberFormat="1" applyFont="1" applyFill="1" applyAlignment="1">
      <alignment horizontal="justify" vertical="center" wrapText="1"/>
    </xf>
    <xf numFmtId="49" fontId="2" fillId="3" borderId="0" xfId="0" applyNumberFormat="1" applyFont="1" applyFill="1" applyAlignment="1">
      <alignment horizontal="center" vertical="center"/>
    </xf>
    <xf numFmtId="0" fontId="1" fillId="3" borderId="0" xfId="0" applyNumberFormat="1" applyFont="1" applyFill="1" applyAlignment="1">
      <alignment horizontal="justify" vertical="center" wrapText="1"/>
    </xf>
    <xf numFmtId="0" fontId="2" fillId="0" borderId="0" xfId="0" applyNumberFormat="1" applyFont="1" applyAlignment="1">
      <alignment vertical="center" wrapText="1"/>
    </xf>
    <xf numFmtId="49" fontId="2" fillId="0" borderId="0" xfId="0" applyNumberFormat="1" applyFont="1" applyAlignment="1">
      <alignment horizontal="center" vertical="center"/>
    </xf>
    <xf numFmtId="0" fontId="2" fillId="0" borderId="0" xfId="0" applyNumberFormat="1" applyFont="1" applyAlignment="1">
      <alignment horizontal="left" vertical="center"/>
    </xf>
    <xf numFmtId="49" fontId="2" fillId="3" borderId="0" xfId="0" applyNumberFormat="1" applyFont="1" applyFill="1" applyAlignment="1">
      <alignment horizontal="center" vertical="center" shrinkToFit="1"/>
    </xf>
    <xf numFmtId="49" fontId="1" fillId="0" borderId="0" xfId="0" applyNumberFormat="1" applyFont="1" applyAlignment="1">
      <alignment horizontal="justify" vertical="center" wrapText="1"/>
    </xf>
    <xf numFmtId="0" fontId="2" fillId="0" borderId="0" xfId="0" applyNumberFormat="1" applyFont="1" applyAlignment="1">
      <alignment horizontal="justify" vertical="center" wrapText="1"/>
    </xf>
    <xf numFmtId="0" fontId="1" fillId="3" borderId="0" xfId="0" applyNumberFormat="1" applyFont="1" applyFill="1" applyAlignment="1">
      <alignment horizontal="left" vertical="center" wrapText="1"/>
    </xf>
    <xf numFmtId="0" fontId="2" fillId="0" borderId="0" xfId="0" applyNumberFormat="1" applyFont="1" applyAlignment="1">
      <alignment vertical="center"/>
    </xf>
    <xf numFmtId="164" fontId="2" fillId="0" borderId="0" xfId="0" applyNumberFormat="1" applyFont="1" applyAlignment="1">
      <alignment horizontal="center"/>
    </xf>
    <xf numFmtId="0" fontId="3" fillId="0" borderId="0" xfId="0" applyNumberFormat="1" applyFont="1" applyBorder="1" applyAlignment="1">
      <alignment vertical="top" wrapText="1"/>
    </xf>
    <xf numFmtId="0" fontId="1" fillId="0" borderId="5" xfId="0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vertical="top" wrapText="1"/>
    </xf>
    <xf numFmtId="1" fontId="1" fillId="0" borderId="0" xfId="0" applyNumberFormat="1" applyFont="1" applyAlignment="1">
      <alignment horizontal="center" vertical="center" shrinkToFit="1"/>
    </xf>
    <xf numFmtId="165" fontId="1" fillId="3" borderId="0" xfId="0" applyNumberFormat="1" applyFont="1" applyFill="1" applyAlignment="1">
      <alignment horizontal="center" vertical="center" shrinkToFit="1"/>
    </xf>
    <xf numFmtId="0" fontId="3" fillId="4" borderId="0" xfId="0" applyFont="1" applyFill="1" applyAlignment="1">
      <alignment horizontal="justify" vertical="center" wrapText="1"/>
    </xf>
    <xf numFmtId="1" fontId="3" fillId="4" borderId="0" xfId="0" applyNumberFormat="1" applyFont="1" applyFill="1" applyAlignment="1">
      <alignment horizontal="center" vertical="center" shrinkToFi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right"/>
    </xf>
    <xf numFmtId="0" fontId="1" fillId="0" borderId="2" xfId="0" applyNumberFormat="1" applyFont="1" applyBorder="1" applyAlignment="1">
      <alignment horizontal="right"/>
    </xf>
    <xf numFmtId="0" fontId="1" fillId="0" borderId="3" xfId="0" applyNumberFormat="1" applyFont="1" applyBorder="1" applyAlignment="1">
      <alignment horizontal="right"/>
    </xf>
    <xf numFmtId="0" fontId="1" fillId="2" borderId="0" xfId="0" applyNumberFormat="1" applyFont="1" applyFill="1" applyAlignment="1">
      <alignment horizontal="center"/>
    </xf>
    <xf numFmtId="0" fontId="1" fillId="2" borderId="0" xfId="0" applyNumberFormat="1" applyFont="1" applyFill="1" applyAlignment="1">
      <alignment horizontal="center" wrapText="1"/>
    </xf>
    <xf numFmtId="0" fontId="1" fillId="2" borderId="0" xfId="0" applyNumberFormat="1" applyFont="1" applyFill="1" applyAlignment="1">
      <alignment horizontal="right" wrapText="1"/>
    </xf>
    <xf numFmtId="0" fontId="1" fillId="2" borderId="0" xfId="0" applyNumberFormat="1" applyFont="1" applyFill="1" applyAlignment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32"/>
  <sheetViews>
    <sheetView tabSelected="1" workbookViewId="0">
      <selection activeCell="B8" sqref="B8"/>
    </sheetView>
  </sheetViews>
  <sheetFormatPr defaultColWidth="9.140625" defaultRowHeight="15"/>
  <cols>
    <col min="1" max="1" width="79.7109375" customWidth="1"/>
    <col min="2" max="2" width="16.85546875" customWidth="1"/>
    <col min="3" max="3" width="7.85546875" customWidth="1"/>
    <col min="4" max="4" width="6.85546875" customWidth="1"/>
    <col min="5" max="5" width="7" customWidth="1"/>
    <col min="6" max="6" width="18.5703125" customWidth="1"/>
    <col min="7" max="7" width="18.7109375" customWidth="1"/>
    <col min="8" max="8" width="17.28515625" customWidth="1"/>
  </cols>
  <sheetData>
    <row r="1" spans="1:11" ht="18.75" customHeight="1">
      <c r="A1" s="1"/>
      <c r="B1" s="46" t="s">
        <v>0</v>
      </c>
      <c r="C1" s="46"/>
      <c r="D1" s="46"/>
      <c r="E1" s="46"/>
      <c r="F1" s="46"/>
      <c r="G1" s="46"/>
      <c r="H1" s="46"/>
      <c r="I1" s="2"/>
      <c r="J1" s="2"/>
      <c r="K1" s="2"/>
    </row>
    <row r="2" spans="1:11" ht="18.75" customHeight="1">
      <c r="A2" s="1"/>
      <c r="B2" s="46" t="s">
        <v>1</v>
      </c>
      <c r="C2" s="46"/>
      <c r="D2" s="46"/>
      <c r="E2" s="46"/>
      <c r="F2" s="46"/>
      <c r="G2" s="46"/>
      <c r="H2" s="46"/>
      <c r="I2" s="2"/>
      <c r="J2" s="2"/>
      <c r="K2" s="2"/>
    </row>
    <row r="3" spans="1:11" ht="18.75" customHeight="1">
      <c r="A3" s="1"/>
      <c r="B3" s="46" t="s">
        <v>2</v>
      </c>
      <c r="C3" s="46"/>
      <c r="D3" s="46"/>
      <c r="E3" s="46"/>
      <c r="F3" s="46"/>
      <c r="G3" s="46"/>
      <c r="H3" s="46"/>
      <c r="I3" s="2"/>
      <c r="J3" s="2"/>
      <c r="K3" s="2"/>
    </row>
    <row r="4" spans="1:11" ht="18.75" customHeight="1">
      <c r="A4" s="1"/>
      <c r="B4" s="47" t="s">
        <v>3</v>
      </c>
      <c r="C4" s="47"/>
      <c r="D4" s="47"/>
      <c r="E4" s="47"/>
      <c r="F4" s="47"/>
      <c r="G4" s="47"/>
      <c r="H4" s="47"/>
      <c r="I4" s="2"/>
      <c r="J4" s="2"/>
      <c r="K4" s="2"/>
    </row>
    <row r="5" spans="1:11" ht="18.75" customHeight="1">
      <c r="A5" s="1"/>
      <c r="B5" s="46" t="s">
        <v>4</v>
      </c>
      <c r="C5" s="46"/>
      <c r="D5" s="46"/>
      <c r="E5" s="46"/>
      <c r="F5" s="46"/>
      <c r="G5" s="46"/>
      <c r="H5" s="46"/>
      <c r="I5" s="2"/>
      <c r="J5" s="2"/>
      <c r="K5" s="2"/>
    </row>
    <row r="6" spans="1:11" ht="18.75" customHeight="1">
      <c r="A6" s="1"/>
      <c r="B6" s="46" t="s">
        <v>5</v>
      </c>
      <c r="C6" s="46"/>
      <c r="D6" s="46"/>
      <c r="E6" s="46"/>
      <c r="F6" s="46"/>
      <c r="G6" s="46"/>
      <c r="H6" s="46"/>
      <c r="I6" s="2"/>
      <c r="J6" s="2"/>
      <c r="K6" s="2"/>
    </row>
    <row r="7" spans="1:11" ht="18.75" customHeight="1">
      <c r="A7" s="1"/>
      <c r="B7" s="46" t="s">
        <v>138</v>
      </c>
      <c r="C7" s="46"/>
      <c r="D7" s="46"/>
      <c r="E7" s="46"/>
      <c r="F7" s="46"/>
      <c r="G7" s="46"/>
      <c r="H7" s="46"/>
      <c r="I7" s="2"/>
      <c r="J7" s="2"/>
      <c r="K7" s="2"/>
    </row>
    <row r="8" spans="1:11" ht="18.75">
      <c r="A8" s="1"/>
      <c r="B8" s="1"/>
      <c r="C8" s="1"/>
      <c r="D8" s="1"/>
      <c r="E8" s="1"/>
      <c r="F8" s="1"/>
      <c r="G8" s="2"/>
      <c r="H8" s="2"/>
      <c r="I8" s="2"/>
      <c r="J8" s="2"/>
      <c r="K8" s="2"/>
    </row>
    <row r="9" spans="1:11" ht="18.75" customHeight="1">
      <c r="A9" s="45" t="s">
        <v>6</v>
      </c>
      <c r="B9" s="45"/>
      <c r="C9" s="45"/>
      <c r="D9" s="45"/>
      <c r="E9" s="45"/>
      <c r="F9" s="45"/>
      <c r="G9" s="45"/>
      <c r="H9" s="45"/>
      <c r="I9" s="2"/>
      <c r="J9" s="2"/>
      <c r="K9" s="2"/>
    </row>
    <row r="10" spans="1:11" ht="18.75" customHeight="1">
      <c r="A10" s="45" t="s">
        <v>7</v>
      </c>
      <c r="B10" s="45"/>
      <c r="C10" s="45"/>
      <c r="D10" s="45"/>
      <c r="E10" s="45"/>
      <c r="F10" s="45"/>
      <c r="G10" s="45"/>
      <c r="H10" s="45"/>
      <c r="I10" s="2"/>
      <c r="J10" s="2"/>
      <c r="K10" s="2"/>
    </row>
    <row r="11" spans="1:11" ht="15.75" customHeight="1">
      <c r="A11" s="45" t="s">
        <v>8</v>
      </c>
      <c r="B11" s="45"/>
      <c r="C11" s="45"/>
      <c r="D11" s="45"/>
      <c r="E11" s="45"/>
      <c r="F11" s="45"/>
      <c r="G11" s="45"/>
      <c r="H11" s="45"/>
      <c r="I11" s="2"/>
      <c r="J11" s="2"/>
      <c r="K11" s="2"/>
    </row>
    <row r="12" spans="1:11" ht="18.75" customHeight="1">
      <c r="A12" s="44" t="s">
        <v>9</v>
      </c>
      <c r="B12" s="44"/>
      <c r="C12" s="44"/>
      <c r="D12" s="44"/>
      <c r="E12" s="44"/>
      <c r="F12" s="44"/>
      <c r="G12" s="44"/>
      <c r="H12" s="44"/>
      <c r="I12" s="2"/>
      <c r="J12" s="2"/>
      <c r="K12" s="2"/>
    </row>
    <row r="13" spans="1:11" ht="20.25" customHeight="1">
      <c r="A13" s="44" t="s">
        <v>10</v>
      </c>
      <c r="B13" s="44"/>
      <c r="C13" s="44"/>
      <c r="D13" s="44"/>
      <c r="E13" s="44"/>
      <c r="F13" s="44"/>
      <c r="G13" s="44"/>
      <c r="H13" s="44"/>
      <c r="I13" s="2"/>
      <c r="J13" s="2"/>
      <c r="K13" s="2"/>
    </row>
    <row r="14" spans="1:11" s="3" customFormat="1" ht="20.25" customHeight="1">
      <c r="A14" s="44" t="s">
        <v>11</v>
      </c>
      <c r="B14" s="44"/>
      <c r="C14" s="44"/>
      <c r="D14" s="44"/>
      <c r="E14" s="44"/>
      <c r="F14" s="44"/>
      <c r="G14" s="44"/>
      <c r="H14" s="44"/>
      <c r="I14" s="4"/>
      <c r="J14" s="4"/>
      <c r="K14" s="4"/>
    </row>
    <row r="15" spans="1:11" ht="22.5" customHeight="1">
      <c r="A15" s="41" t="s">
        <v>117</v>
      </c>
      <c r="B15" s="42"/>
      <c r="C15" s="42"/>
      <c r="D15" s="42"/>
      <c r="E15" s="42"/>
      <c r="F15" s="42"/>
      <c r="G15" s="42"/>
      <c r="H15" s="43"/>
      <c r="I15" s="2"/>
      <c r="J15" s="2"/>
      <c r="K15" s="2"/>
    </row>
    <row r="16" spans="1:11" ht="26.25" customHeight="1">
      <c r="A16" s="39" t="s">
        <v>12</v>
      </c>
      <c r="B16" s="39" t="s">
        <v>13</v>
      </c>
      <c r="C16" s="39" t="s">
        <v>14</v>
      </c>
      <c r="D16" s="39" t="s">
        <v>15</v>
      </c>
      <c r="E16" s="39" t="s">
        <v>16</v>
      </c>
      <c r="F16" s="39" t="s">
        <v>114</v>
      </c>
      <c r="G16" s="39" t="s">
        <v>115</v>
      </c>
      <c r="H16" s="39" t="s">
        <v>116</v>
      </c>
      <c r="I16" s="2"/>
      <c r="J16" s="2"/>
      <c r="K16" s="2"/>
    </row>
    <row r="17" spans="1:11" ht="18.75">
      <c r="A17" s="40"/>
      <c r="B17" s="40"/>
      <c r="C17" s="40"/>
      <c r="D17" s="40"/>
      <c r="E17" s="40"/>
      <c r="F17" s="40"/>
      <c r="G17" s="40"/>
      <c r="H17" s="40"/>
      <c r="I17" s="2"/>
      <c r="J17" s="2"/>
      <c r="K17" s="2"/>
    </row>
    <row r="18" spans="1:11" ht="18.75">
      <c r="A18" s="33">
        <v>1</v>
      </c>
      <c r="B18" s="33">
        <v>2</v>
      </c>
      <c r="C18" s="33">
        <v>3</v>
      </c>
      <c r="D18" s="33">
        <v>4</v>
      </c>
      <c r="E18" s="33">
        <v>5</v>
      </c>
      <c r="F18" s="33">
        <v>6</v>
      </c>
      <c r="G18" s="33">
        <v>7</v>
      </c>
      <c r="H18" s="33">
        <v>8</v>
      </c>
      <c r="I18" s="2"/>
      <c r="J18" s="2"/>
      <c r="K18" s="2"/>
    </row>
    <row r="19" spans="1:11" ht="55.5" customHeight="1">
      <c r="A19" s="5" t="s">
        <v>17</v>
      </c>
      <c r="B19" s="6" t="s">
        <v>18</v>
      </c>
      <c r="C19" s="7"/>
      <c r="D19" s="7"/>
      <c r="E19" s="7"/>
      <c r="F19" s="8">
        <f>F20+F28+F52+F66+F92+F105+F107+F110+F25</f>
        <v>102314.86636000001</v>
      </c>
      <c r="G19" s="8">
        <f>G20+G28+G52+G66+G92+G105+G107+G110</f>
        <v>32688.420000000002</v>
      </c>
      <c r="H19" s="8">
        <f>H20+H28+H52+H66+H92+H105+H107+H110</f>
        <v>34200.898000000001</v>
      </c>
      <c r="I19" s="2"/>
      <c r="J19" s="2"/>
      <c r="K19" s="2"/>
    </row>
    <row r="20" spans="1:11" ht="37.5">
      <c r="A20" s="9" t="s">
        <v>19</v>
      </c>
      <c r="B20" s="10" t="s">
        <v>20</v>
      </c>
      <c r="C20" s="7"/>
      <c r="D20" s="11"/>
      <c r="E20" s="11"/>
      <c r="F20" s="8">
        <f>F21+F23</f>
        <v>4758.2594100000006</v>
      </c>
      <c r="G20" s="8">
        <v>0</v>
      </c>
      <c r="H20" s="8">
        <v>0</v>
      </c>
      <c r="I20" s="2"/>
      <c r="J20" s="2"/>
      <c r="K20" s="2"/>
    </row>
    <row r="21" spans="1:11" ht="39.75" customHeight="1">
      <c r="A21" s="12" t="s">
        <v>21</v>
      </c>
      <c r="B21" s="10" t="s">
        <v>22</v>
      </c>
      <c r="C21" s="6"/>
      <c r="D21" s="11"/>
      <c r="E21" s="11"/>
      <c r="F21" s="13">
        <f>F22</f>
        <v>82.088800000000006</v>
      </c>
      <c r="G21" s="13">
        <f>G22</f>
        <v>0</v>
      </c>
      <c r="H21" s="13">
        <f>H22</f>
        <v>0</v>
      </c>
      <c r="I21" s="2"/>
      <c r="J21" s="2"/>
      <c r="K21" s="2"/>
    </row>
    <row r="22" spans="1:11" ht="37.5">
      <c r="A22" s="9" t="s">
        <v>23</v>
      </c>
      <c r="B22" s="10" t="s">
        <v>22</v>
      </c>
      <c r="C22" s="6" t="s">
        <v>24</v>
      </c>
      <c r="D22" s="11" t="s">
        <v>25</v>
      </c>
      <c r="E22" s="11" t="s">
        <v>26</v>
      </c>
      <c r="F22" s="13">
        <v>82.088800000000006</v>
      </c>
      <c r="G22" s="8">
        <v>0</v>
      </c>
      <c r="H22" s="8">
        <v>0</v>
      </c>
      <c r="I22" s="2"/>
      <c r="J22" s="2"/>
      <c r="K22" s="2"/>
    </row>
    <row r="23" spans="1:11" ht="41.25" customHeight="1">
      <c r="A23" s="12" t="s">
        <v>27</v>
      </c>
      <c r="B23" s="10" t="s">
        <v>28</v>
      </c>
      <c r="C23" s="6"/>
      <c r="D23" s="11"/>
      <c r="E23" s="11"/>
      <c r="F23" s="13">
        <f>F24</f>
        <v>4676.1706100000001</v>
      </c>
      <c r="G23" s="8">
        <v>0</v>
      </c>
      <c r="H23" s="8">
        <v>0</v>
      </c>
      <c r="I23" s="2"/>
      <c r="J23" s="2"/>
      <c r="K23" s="2"/>
    </row>
    <row r="24" spans="1:11" ht="37.5">
      <c r="A24" s="9" t="s">
        <v>23</v>
      </c>
      <c r="B24" s="10" t="s">
        <v>28</v>
      </c>
      <c r="C24" s="6" t="s">
        <v>24</v>
      </c>
      <c r="D24" s="11" t="s">
        <v>25</v>
      </c>
      <c r="E24" s="11" t="s">
        <v>26</v>
      </c>
      <c r="F24" s="13">
        <v>4676.1706100000001</v>
      </c>
      <c r="G24" s="8">
        <v>0</v>
      </c>
      <c r="H24" s="8">
        <v>0</v>
      </c>
      <c r="I24" s="2"/>
      <c r="J24" s="2"/>
      <c r="K24" s="2"/>
    </row>
    <row r="25" spans="1:11" ht="56.25">
      <c r="A25" s="9" t="s">
        <v>29</v>
      </c>
      <c r="B25" s="10" t="s">
        <v>30</v>
      </c>
      <c r="C25" s="6"/>
      <c r="D25" s="11"/>
      <c r="E25" s="11"/>
      <c r="F25" s="13">
        <f>F26</f>
        <v>38098.338669999997</v>
      </c>
      <c r="G25" s="8">
        <v>0</v>
      </c>
      <c r="H25" s="8">
        <v>0</v>
      </c>
      <c r="I25" s="2"/>
      <c r="J25" s="2"/>
      <c r="K25" s="2"/>
    </row>
    <row r="26" spans="1:11" ht="37.5" customHeight="1">
      <c r="A26" s="9" t="s">
        <v>31</v>
      </c>
      <c r="B26" s="10" t="s">
        <v>32</v>
      </c>
      <c r="C26" s="6"/>
      <c r="D26" s="11"/>
      <c r="E26" s="11"/>
      <c r="F26" s="13">
        <f>F27</f>
        <v>38098.338669999997</v>
      </c>
      <c r="G26" s="8">
        <v>0</v>
      </c>
      <c r="H26" s="8">
        <v>0</v>
      </c>
      <c r="I26" s="2"/>
      <c r="J26" s="2"/>
      <c r="K26" s="2"/>
    </row>
    <row r="27" spans="1:11" ht="18.75">
      <c r="A27" s="9" t="s">
        <v>33</v>
      </c>
      <c r="B27" s="10" t="s">
        <v>32</v>
      </c>
      <c r="C27" s="6" t="s">
        <v>34</v>
      </c>
      <c r="D27" s="11" t="s">
        <v>25</v>
      </c>
      <c r="E27" s="11" t="s">
        <v>35</v>
      </c>
      <c r="F27" s="13">
        <v>38098.338669999997</v>
      </c>
      <c r="G27" s="8">
        <v>0</v>
      </c>
      <c r="H27" s="8">
        <v>0</v>
      </c>
      <c r="I27" s="2"/>
      <c r="J27" s="2"/>
      <c r="K27" s="2"/>
    </row>
    <row r="28" spans="1:11" ht="43.5" customHeight="1">
      <c r="A28" s="15" t="s">
        <v>36</v>
      </c>
      <c r="B28" s="11" t="s">
        <v>37</v>
      </c>
      <c r="C28" s="7"/>
      <c r="D28" s="7"/>
      <c r="E28" s="7"/>
      <c r="F28" s="8">
        <f>F29+F31+F35+F39+F33+F37+F46+F44+F48+F50+F42</f>
        <v>30207.232310000003</v>
      </c>
      <c r="G28" s="8">
        <f>G29+G31+G35+G39+G33+G37+G46</f>
        <v>6632.3910000000005</v>
      </c>
      <c r="H28" s="8">
        <f>H29+H31+H35+H39+H33+H37+H46</f>
        <v>6710.9409999999998</v>
      </c>
      <c r="I28" s="2"/>
      <c r="J28" s="2"/>
      <c r="K28" s="2"/>
    </row>
    <row r="29" spans="1:11" ht="43.5" customHeight="1">
      <c r="A29" s="12" t="s">
        <v>38</v>
      </c>
      <c r="B29" s="11" t="s">
        <v>39</v>
      </c>
      <c r="C29" s="7"/>
      <c r="D29" s="7"/>
      <c r="E29" s="7"/>
      <c r="F29" s="8">
        <f>F30</f>
        <v>103.78</v>
      </c>
      <c r="G29" s="8">
        <f>G30</f>
        <v>200</v>
      </c>
      <c r="H29" s="8">
        <f>H30</f>
        <v>200</v>
      </c>
      <c r="I29" s="2"/>
      <c r="J29" s="2"/>
      <c r="K29" s="2"/>
    </row>
    <row r="30" spans="1:11" ht="43.5" customHeight="1">
      <c r="A30" s="12" t="s">
        <v>23</v>
      </c>
      <c r="B30" s="11" t="s">
        <v>39</v>
      </c>
      <c r="C30" s="10" t="s">
        <v>24</v>
      </c>
      <c r="D30" s="10" t="s">
        <v>26</v>
      </c>
      <c r="E30" s="10" t="s">
        <v>40</v>
      </c>
      <c r="F30" s="8">
        <v>103.78</v>
      </c>
      <c r="G30" s="8">
        <v>200</v>
      </c>
      <c r="H30" s="8">
        <v>200</v>
      </c>
      <c r="I30" s="2"/>
      <c r="J30" s="2"/>
      <c r="K30" s="2"/>
    </row>
    <row r="31" spans="1:11" ht="43.5" customHeight="1">
      <c r="A31" s="16" t="s">
        <v>41</v>
      </c>
      <c r="B31" s="11" t="s">
        <v>42</v>
      </c>
      <c r="C31" s="7"/>
      <c r="D31" s="7"/>
      <c r="E31" s="7"/>
      <c r="F31" s="8">
        <f>F32</f>
        <v>316.27999999999997</v>
      </c>
      <c r="G31" s="14">
        <f>G32</f>
        <v>336.66</v>
      </c>
      <c r="H31" s="14">
        <f>H32</f>
        <v>345.7</v>
      </c>
      <c r="I31" s="2"/>
      <c r="J31" s="2"/>
      <c r="K31" s="2"/>
    </row>
    <row r="32" spans="1:11" ht="55.5" customHeight="1">
      <c r="A32" s="12" t="s">
        <v>23</v>
      </c>
      <c r="B32" s="11" t="s">
        <v>42</v>
      </c>
      <c r="C32" s="7">
        <v>200</v>
      </c>
      <c r="D32" s="17" t="s">
        <v>43</v>
      </c>
      <c r="E32" s="17" t="s">
        <v>44</v>
      </c>
      <c r="F32" s="8">
        <v>316.27999999999997</v>
      </c>
      <c r="G32" s="8">
        <v>336.66</v>
      </c>
      <c r="H32" s="8">
        <v>345.7</v>
      </c>
      <c r="I32" s="2"/>
      <c r="J32" s="2"/>
      <c r="K32" s="2"/>
    </row>
    <row r="33" spans="1:11" ht="55.5" customHeight="1">
      <c r="A33" s="16" t="s">
        <v>45</v>
      </c>
      <c r="B33" s="11" t="s">
        <v>46</v>
      </c>
      <c r="C33" s="7"/>
      <c r="D33" s="17"/>
      <c r="E33" s="17"/>
      <c r="F33" s="8">
        <f>F34</f>
        <v>6.4550000000000001</v>
      </c>
      <c r="G33" s="14">
        <f>G34</f>
        <v>6.7329999999999997</v>
      </c>
      <c r="H33" s="14">
        <f>H34</f>
        <v>6.9279999999999999</v>
      </c>
      <c r="I33" s="2"/>
      <c r="J33" s="2"/>
      <c r="K33" s="2"/>
    </row>
    <row r="34" spans="1:11" ht="55.5" customHeight="1">
      <c r="A34" s="12" t="s">
        <v>23</v>
      </c>
      <c r="B34" s="11" t="s">
        <v>46</v>
      </c>
      <c r="C34" s="7">
        <v>200</v>
      </c>
      <c r="D34" s="17" t="s">
        <v>43</v>
      </c>
      <c r="E34" s="17" t="s">
        <v>44</v>
      </c>
      <c r="F34" s="8">
        <v>6.4550000000000001</v>
      </c>
      <c r="G34" s="14">
        <v>6.7329999999999997</v>
      </c>
      <c r="H34" s="14">
        <v>6.9279999999999999</v>
      </c>
      <c r="I34" s="2"/>
      <c r="J34" s="2"/>
      <c r="K34" s="2"/>
    </row>
    <row r="35" spans="1:11" ht="56.25">
      <c r="A35" s="16" t="s">
        <v>47</v>
      </c>
      <c r="B35" s="11" t="s">
        <v>48</v>
      </c>
      <c r="C35" s="7"/>
      <c r="D35" s="7"/>
      <c r="E35" s="7"/>
      <c r="F35" s="8">
        <f>F36</f>
        <v>730.67</v>
      </c>
      <c r="G35" s="14">
        <f>G36</f>
        <v>784.76</v>
      </c>
      <c r="H35" s="14">
        <f>H36</f>
        <v>806.19799999999998</v>
      </c>
      <c r="I35" s="2"/>
      <c r="J35" s="2"/>
      <c r="K35" s="2"/>
    </row>
    <row r="36" spans="1:11" ht="37.5">
      <c r="A36" s="12" t="s">
        <v>23</v>
      </c>
      <c r="B36" s="11" t="s">
        <v>48</v>
      </c>
      <c r="C36" s="7">
        <v>200</v>
      </c>
      <c r="D36" s="17" t="s">
        <v>43</v>
      </c>
      <c r="E36" s="17" t="s">
        <v>44</v>
      </c>
      <c r="F36" s="8">
        <v>730.67</v>
      </c>
      <c r="G36" s="14">
        <v>784.76</v>
      </c>
      <c r="H36" s="14">
        <v>806.19799999999998</v>
      </c>
      <c r="I36" s="2"/>
      <c r="J36" s="2"/>
      <c r="K36" s="2"/>
    </row>
    <row r="37" spans="1:11" ht="57" customHeight="1">
      <c r="A37" s="16" t="s">
        <v>49</v>
      </c>
      <c r="B37" s="11" t="s">
        <v>50</v>
      </c>
      <c r="C37" s="7"/>
      <c r="D37" s="17"/>
      <c r="E37" s="17"/>
      <c r="F37" s="8">
        <f>F38</f>
        <v>38.457000000000001</v>
      </c>
      <c r="G37" s="8">
        <f>G38</f>
        <v>39.238</v>
      </c>
      <c r="H37" s="8">
        <f>H38</f>
        <v>42.432000000000002</v>
      </c>
      <c r="I37" s="2"/>
      <c r="J37" s="2"/>
      <c r="K37" s="2"/>
    </row>
    <row r="38" spans="1:11" ht="50.25" customHeight="1">
      <c r="A38" s="12" t="s">
        <v>23</v>
      </c>
      <c r="B38" s="11" t="s">
        <v>50</v>
      </c>
      <c r="C38" s="7">
        <v>200</v>
      </c>
      <c r="D38" s="17" t="s">
        <v>43</v>
      </c>
      <c r="E38" s="17" t="s">
        <v>44</v>
      </c>
      <c r="F38" s="8">
        <v>38.457000000000001</v>
      </c>
      <c r="G38" s="8">
        <v>39.238</v>
      </c>
      <c r="H38" s="8">
        <v>42.432000000000002</v>
      </c>
      <c r="I38" s="2"/>
      <c r="J38" s="2"/>
      <c r="K38" s="2"/>
    </row>
    <row r="39" spans="1:11" ht="47.25" customHeight="1">
      <c r="A39" s="16" t="s">
        <v>51</v>
      </c>
      <c r="B39" s="11" t="s">
        <v>52</v>
      </c>
      <c r="C39" s="7"/>
      <c r="D39" s="7"/>
      <c r="E39" s="7"/>
      <c r="F39" s="8">
        <f>F40+F41</f>
        <v>7164.433</v>
      </c>
      <c r="G39" s="18">
        <f>G40</f>
        <v>5265</v>
      </c>
      <c r="H39" s="18">
        <f>H40</f>
        <v>5309.683</v>
      </c>
      <c r="I39" s="2"/>
      <c r="J39" s="2"/>
      <c r="K39" s="2"/>
    </row>
    <row r="40" spans="1:11" ht="48" customHeight="1">
      <c r="A40" s="12" t="s">
        <v>23</v>
      </c>
      <c r="B40" s="11" t="s">
        <v>52</v>
      </c>
      <c r="C40" s="7">
        <v>200</v>
      </c>
      <c r="D40" s="17" t="s">
        <v>43</v>
      </c>
      <c r="E40" s="17" t="s">
        <v>44</v>
      </c>
      <c r="F40" s="8">
        <v>7114.433</v>
      </c>
      <c r="G40" s="18">
        <v>5265</v>
      </c>
      <c r="H40" s="18">
        <v>5309.683</v>
      </c>
      <c r="I40" s="2"/>
      <c r="J40" s="2"/>
      <c r="K40" s="2"/>
    </row>
    <row r="41" spans="1:11" ht="24.75" customHeight="1">
      <c r="A41" s="12" t="s">
        <v>61</v>
      </c>
      <c r="B41" s="11" t="s">
        <v>52</v>
      </c>
      <c r="C41" s="7">
        <v>800</v>
      </c>
      <c r="D41" s="17" t="s">
        <v>43</v>
      </c>
      <c r="E41" s="17" t="s">
        <v>44</v>
      </c>
      <c r="F41" s="8">
        <v>50</v>
      </c>
      <c r="G41" s="18">
        <v>0</v>
      </c>
      <c r="H41" s="18">
        <v>0</v>
      </c>
      <c r="I41" s="2"/>
      <c r="J41" s="2"/>
      <c r="K41" s="2"/>
    </row>
    <row r="42" spans="1:11" ht="59.25" customHeight="1">
      <c r="A42" s="12" t="s">
        <v>137</v>
      </c>
      <c r="B42" s="11" t="s">
        <v>136</v>
      </c>
      <c r="C42" s="7"/>
      <c r="D42" s="17"/>
      <c r="E42" s="17"/>
      <c r="F42" s="8">
        <f>F43</f>
        <v>807.96525999999994</v>
      </c>
      <c r="G42" s="18">
        <v>0</v>
      </c>
      <c r="H42" s="18">
        <v>0</v>
      </c>
      <c r="I42" s="2"/>
      <c r="J42" s="2"/>
      <c r="K42" s="2"/>
    </row>
    <row r="43" spans="1:11" ht="24.75" customHeight="1">
      <c r="A43" s="12" t="s">
        <v>23</v>
      </c>
      <c r="B43" s="11" t="s">
        <v>136</v>
      </c>
      <c r="C43" s="7">
        <v>200</v>
      </c>
      <c r="D43" s="17" t="s">
        <v>43</v>
      </c>
      <c r="E43" s="17" t="s">
        <v>44</v>
      </c>
      <c r="F43" s="8">
        <v>807.96525999999994</v>
      </c>
      <c r="G43" s="18">
        <v>0</v>
      </c>
      <c r="H43" s="18">
        <v>0</v>
      </c>
      <c r="I43" s="2"/>
      <c r="J43" s="2"/>
      <c r="K43" s="2"/>
    </row>
    <row r="44" spans="1:11" ht="48" customHeight="1">
      <c r="A44" s="12" t="s">
        <v>53</v>
      </c>
      <c r="B44" s="11" t="s">
        <v>54</v>
      </c>
      <c r="C44" s="7"/>
      <c r="D44" s="17"/>
      <c r="E44" s="17"/>
      <c r="F44" s="8">
        <f>F45</f>
        <v>2567.22174</v>
      </c>
      <c r="G44" s="18">
        <v>0</v>
      </c>
      <c r="H44" s="18">
        <v>0</v>
      </c>
      <c r="I44" s="2"/>
      <c r="J44" s="2"/>
      <c r="K44" s="2"/>
    </row>
    <row r="45" spans="1:11" ht="48" customHeight="1">
      <c r="A45" s="12" t="s">
        <v>23</v>
      </c>
      <c r="B45" s="11" t="s">
        <v>54</v>
      </c>
      <c r="C45" s="7">
        <v>200</v>
      </c>
      <c r="D45" s="17" t="s">
        <v>43</v>
      </c>
      <c r="E45" s="17" t="s">
        <v>44</v>
      </c>
      <c r="F45" s="8">
        <v>2567.22174</v>
      </c>
      <c r="G45" s="18">
        <v>0</v>
      </c>
      <c r="H45" s="18">
        <v>0</v>
      </c>
      <c r="I45" s="2"/>
      <c r="J45" s="2"/>
      <c r="K45" s="2"/>
    </row>
    <row r="46" spans="1:11" ht="45.75" customHeight="1">
      <c r="A46" s="16" t="s">
        <v>55</v>
      </c>
      <c r="B46" s="19" t="s">
        <v>56</v>
      </c>
      <c r="C46" s="7"/>
      <c r="D46" s="17"/>
      <c r="E46" s="17"/>
      <c r="F46" s="8">
        <f>F47</f>
        <v>2696.8842399999999</v>
      </c>
      <c r="G46" s="18">
        <v>0</v>
      </c>
      <c r="H46" s="18">
        <v>0</v>
      </c>
      <c r="I46" s="2"/>
      <c r="J46" s="2"/>
      <c r="K46" s="2"/>
    </row>
    <row r="47" spans="1:11" ht="44.25" customHeight="1">
      <c r="A47" s="12" t="s">
        <v>23</v>
      </c>
      <c r="B47" s="19" t="s">
        <v>56</v>
      </c>
      <c r="C47" s="7">
        <v>200</v>
      </c>
      <c r="D47" s="17" t="s">
        <v>43</v>
      </c>
      <c r="E47" s="17" t="s">
        <v>44</v>
      </c>
      <c r="F47" s="8">
        <v>2696.8842399999999</v>
      </c>
      <c r="G47" s="18">
        <v>0</v>
      </c>
      <c r="H47" s="18">
        <v>0</v>
      </c>
      <c r="I47" s="2"/>
      <c r="J47" s="2"/>
      <c r="K47" s="2"/>
    </row>
    <row r="48" spans="1:11" ht="61.5" customHeight="1">
      <c r="A48" s="9" t="s">
        <v>124</v>
      </c>
      <c r="B48" s="35" t="s">
        <v>125</v>
      </c>
      <c r="C48" s="7"/>
      <c r="D48" s="17"/>
      <c r="E48" s="17"/>
      <c r="F48" s="8">
        <f>F49</f>
        <v>13265.307000000001</v>
      </c>
      <c r="G48" s="18">
        <v>0</v>
      </c>
      <c r="H48" s="18">
        <v>0</v>
      </c>
      <c r="I48" s="2"/>
      <c r="J48" s="2"/>
      <c r="K48" s="2"/>
    </row>
    <row r="49" spans="1:11" ht="44.25" customHeight="1">
      <c r="A49" s="12" t="s">
        <v>23</v>
      </c>
      <c r="B49" s="35" t="s">
        <v>125</v>
      </c>
      <c r="C49" s="7">
        <v>200</v>
      </c>
      <c r="D49" s="17" t="s">
        <v>43</v>
      </c>
      <c r="E49" s="17" t="s">
        <v>44</v>
      </c>
      <c r="F49" s="36">
        <v>13265.307000000001</v>
      </c>
      <c r="G49" s="18">
        <v>0</v>
      </c>
      <c r="H49" s="18">
        <v>0</v>
      </c>
      <c r="I49" s="2"/>
      <c r="J49" s="2"/>
      <c r="K49" s="2"/>
    </row>
    <row r="50" spans="1:11" ht="59.25" customHeight="1">
      <c r="A50" s="9" t="s">
        <v>126</v>
      </c>
      <c r="B50" s="35" t="s">
        <v>127</v>
      </c>
      <c r="C50" s="7"/>
      <c r="D50" s="17"/>
      <c r="E50" s="17"/>
      <c r="F50" s="8">
        <f>F51</f>
        <v>2509.77907</v>
      </c>
      <c r="G50" s="18">
        <v>0</v>
      </c>
      <c r="H50" s="18">
        <v>0</v>
      </c>
      <c r="I50" s="2"/>
      <c r="J50" s="2"/>
      <c r="K50" s="2"/>
    </row>
    <row r="51" spans="1:11" ht="44.25" customHeight="1">
      <c r="A51" s="12" t="s">
        <v>23</v>
      </c>
      <c r="B51" s="35" t="s">
        <v>127</v>
      </c>
      <c r="C51" s="7">
        <v>200</v>
      </c>
      <c r="D51" s="17" t="s">
        <v>43</v>
      </c>
      <c r="E51" s="17" t="s">
        <v>44</v>
      </c>
      <c r="F51" s="36">
        <v>2509.77907</v>
      </c>
      <c r="G51" s="18">
        <v>0</v>
      </c>
      <c r="H51" s="18">
        <v>0</v>
      </c>
      <c r="I51" s="2"/>
      <c r="J51" s="2"/>
      <c r="K51" s="2"/>
    </row>
    <row r="52" spans="1:11" ht="46.5" customHeight="1">
      <c r="A52" s="20" t="s">
        <v>57</v>
      </c>
      <c r="B52" s="11" t="s">
        <v>58</v>
      </c>
      <c r="C52" s="7"/>
      <c r="D52" s="7"/>
      <c r="E52" s="7"/>
      <c r="F52" s="8">
        <f>F53+F56+F58+F60+F62</f>
        <v>8815.4955499999996</v>
      </c>
      <c r="G52" s="8">
        <f>G53+G56+G58+G60+G62</f>
        <v>10022.4</v>
      </c>
      <c r="H52" s="8">
        <f>H53+H56+H58+H60+H62</f>
        <v>9727.4569999999985</v>
      </c>
      <c r="I52" s="2"/>
      <c r="J52" s="2"/>
      <c r="K52" s="2"/>
    </row>
    <row r="53" spans="1:11" ht="24.75" customHeight="1">
      <c r="A53" s="20" t="s">
        <v>59</v>
      </c>
      <c r="B53" s="11" t="s">
        <v>60</v>
      </c>
      <c r="C53" s="7"/>
      <c r="D53" s="7"/>
      <c r="E53" s="7"/>
      <c r="F53" s="8">
        <f>F54+F55</f>
        <v>4768.9049999999997</v>
      </c>
      <c r="G53" s="8">
        <f>G54+G55</f>
        <v>4860.3999999999996</v>
      </c>
      <c r="H53" s="8">
        <f>H54+H55</f>
        <v>4670.4569999999994</v>
      </c>
      <c r="I53" s="2"/>
      <c r="J53" s="2"/>
      <c r="K53" s="2"/>
    </row>
    <row r="54" spans="1:11" ht="43.5" customHeight="1">
      <c r="A54" s="12" t="s">
        <v>23</v>
      </c>
      <c r="B54" s="11" t="s">
        <v>60</v>
      </c>
      <c r="C54" s="21" t="s">
        <v>24</v>
      </c>
      <c r="D54" s="10" t="s">
        <v>25</v>
      </c>
      <c r="E54" s="10" t="s">
        <v>26</v>
      </c>
      <c r="F54" s="8">
        <v>4475.7979999999998</v>
      </c>
      <c r="G54" s="18">
        <v>4480</v>
      </c>
      <c r="H54" s="18">
        <v>4290.0569999999998</v>
      </c>
      <c r="I54" s="2"/>
      <c r="J54" s="2"/>
      <c r="K54" s="2"/>
    </row>
    <row r="55" spans="1:11" ht="24" customHeight="1">
      <c r="A55" s="12" t="s">
        <v>61</v>
      </c>
      <c r="B55" s="11" t="s">
        <v>60</v>
      </c>
      <c r="C55" s="21" t="s">
        <v>62</v>
      </c>
      <c r="D55" s="10" t="s">
        <v>25</v>
      </c>
      <c r="E55" s="10" t="s">
        <v>26</v>
      </c>
      <c r="F55" s="8">
        <v>293.10700000000003</v>
      </c>
      <c r="G55" s="18">
        <v>380.4</v>
      </c>
      <c r="H55" s="18">
        <v>380.4</v>
      </c>
      <c r="I55" s="2"/>
      <c r="J55" s="2"/>
      <c r="K55" s="2"/>
    </row>
    <row r="56" spans="1:11" ht="27.75" customHeight="1">
      <c r="A56" s="12" t="s">
        <v>63</v>
      </c>
      <c r="B56" s="11" t="s">
        <v>64</v>
      </c>
      <c r="C56" s="10"/>
      <c r="D56" s="10"/>
      <c r="E56" s="10"/>
      <c r="F56" s="8">
        <f>F57</f>
        <v>145.56100000000001</v>
      </c>
      <c r="G56" s="18">
        <f>G57</f>
        <v>800</v>
      </c>
      <c r="H56" s="18">
        <f>H57</f>
        <v>735</v>
      </c>
      <c r="I56" s="2"/>
      <c r="J56" s="2"/>
      <c r="K56" s="2"/>
    </row>
    <row r="57" spans="1:11" ht="39.75" customHeight="1">
      <c r="A57" s="12" t="s">
        <v>23</v>
      </c>
      <c r="B57" s="11" t="s">
        <v>64</v>
      </c>
      <c r="C57" s="21" t="s">
        <v>24</v>
      </c>
      <c r="D57" s="10" t="s">
        <v>25</v>
      </c>
      <c r="E57" s="10" t="s">
        <v>26</v>
      </c>
      <c r="F57" s="8">
        <v>145.56100000000001</v>
      </c>
      <c r="G57" s="18">
        <v>800</v>
      </c>
      <c r="H57" s="18">
        <v>735</v>
      </c>
      <c r="I57" s="2"/>
      <c r="J57" s="2"/>
      <c r="K57" s="2"/>
    </row>
    <row r="58" spans="1:11" ht="24" customHeight="1">
      <c r="A58" s="20" t="s">
        <v>65</v>
      </c>
      <c r="B58" s="11" t="s">
        <v>66</v>
      </c>
      <c r="C58" s="10"/>
      <c r="D58" s="10"/>
      <c r="E58" s="10"/>
      <c r="F58" s="8">
        <f>F59</f>
        <v>37.6</v>
      </c>
      <c r="G58" s="18">
        <f>G59</f>
        <v>350</v>
      </c>
      <c r="H58" s="18">
        <f>H59</f>
        <v>350</v>
      </c>
      <c r="I58" s="2"/>
      <c r="J58" s="2"/>
      <c r="K58" s="2"/>
    </row>
    <row r="59" spans="1:11" ht="52.5" customHeight="1">
      <c r="A59" s="12" t="s">
        <v>23</v>
      </c>
      <c r="B59" s="11" t="s">
        <v>66</v>
      </c>
      <c r="C59" s="21" t="s">
        <v>24</v>
      </c>
      <c r="D59" s="10" t="s">
        <v>25</v>
      </c>
      <c r="E59" s="10" t="s">
        <v>26</v>
      </c>
      <c r="F59" s="8">
        <v>37.6</v>
      </c>
      <c r="G59" s="18">
        <v>350</v>
      </c>
      <c r="H59" s="18">
        <v>350</v>
      </c>
      <c r="I59" s="2"/>
      <c r="J59" s="2"/>
      <c r="K59" s="2"/>
    </row>
    <row r="60" spans="1:11" ht="21.75" customHeight="1">
      <c r="A60" s="12" t="s">
        <v>67</v>
      </c>
      <c r="B60" s="11" t="s">
        <v>68</v>
      </c>
      <c r="C60" s="21"/>
      <c r="D60" s="10"/>
      <c r="E60" s="10"/>
      <c r="F60" s="8">
        <f>F61</f>
        <v>300</v>
      </c>
      <c r="G60" s="8">
        <f>G61</f>
        <v>592</v>
      </c>
      <c r="H60" s="8">
        <f>H61</f>
        <v>592</v>
      </c>
      <c r="I60" s="2"/>
      <c r="J60" s="2"/>
      <c r="K60" s="2"/>
    </row>
    <row r="61" spans="1:11" ht="38.25" customHeight="1">
      <c r="A61" s="12" t="s">
        <v>23</v>
      </c>
      <c r="B61" s="11" t="s">
        <v>68</v>
      </c>
      <c r="C61" s="21" t="s">
        <v>24</v>
      </c>
      <c r="D61" s="10" t="s">
        <v>25</v>
      </c>
      <c r="E61" s="10" t="s">
        <v>26</v>
      </c>
      <c r="F61" s="8">
        <v>300</v>
      </c>
      <c r="G61" s="18">
        <v>592</v>
      </c>
      <c r="H61" s="18">
        <v>592</v>
      </c>
      <c r="I61" s="2"/>
      <c r="J61" s="2"/>
      <c r="K61" s="2"/>
    </row>
    <row r="62" spans="1:11" ht="26.25" customHeight="1">
      <c r="A62" s="20" t="s">
        <v>69</v>
      </c>
      <c r="B62" s="11" t="s">
        <v>70</v>
      </c>
      <c r="C62" s="10"/>
      <c r="D62" s="10"/>
      <c r="E62" s="10"/>
      <c r="F62" s="8">
        <f>F63+F64+F65</f>
        <v>3563.4295499999998</v>
      </c>
      <c r="G62" s="8">
        <f>G63</f>
        <v>3420</v>
      </c>
      <c r="H62" s="8">
        <f>H63</f>
        <v>3380</v>
      </c>
      <c r="I62" s="2"/>
      <c r="J62" s="2"/>
      <c r="K62" s="2"/>
    </row>
    <row r="63" spans="1:11" ht="41.25" customHeight="1">
      <c r="A63" s="12" t="s">
        <v>23</v>
      </c>
      <c r="B63" s="11" t="s">
        <v>70</v>
      </c>
      <c r="C63" s="21" t="s">
        <v>24</v>
      </c>
      <c r="D63" s="10" t="s">
        <v>25</v>
      </c>
      <c r="E63" s="10" t="s">
        <v>26</v>
      </c>
      <c r="F63" s="8">
        <v>3403.4295499999998</v>
      </c>
      <c r="G63" s="18">
        <v>3420</v>
      </c>
      <c r="H63" s="18">
        <v>3380</v>
      </c>
      <c r="I63" s="2"/>
      <c r="J63" s="2"/>
      <c r="K63" s="2"/>
    </row>
    <row r="64" spans="1:11" ht="28.5" customHeight="1">
      <c r="A64" s="12" t="s">
        <v>33</v>
      </c>
      <c r="B64" s="11" t="s">
        <v>70</v>
      </c>
      <c r="C64" s="21" t="s">
        <v>34</v>
      </c>
      <c r="D64" s="10" t="s">
        <v>25</v>
      </c>
      <c r="E64" s="10" t="s">
        <v>26</v>
      </c>
      <c r="F64" s="8">
        <v>60</v>
      </c>
      <c r="G64" s="18">
        <v>0</v>
      </c>
      <c r="H64" s="18">
        <v>0</v>
      </c>
      <c r="I64" s="2"/>
      <c r="J64" s="2"/>
      <c r="K64" s="2"/>
    </row>
    <row r="65" spans="1:11" ht="28.5" customHeight="1">
      <c r="A65" s="12" t="s">
        <v>61</v>
      </c>
      <c r="B65" s="11" t="s">
        <v>70</v>
      </c>
      <c r="C65" s="21" t="s">
        <v>62</v>
      </c>
      <c r="D65" s="10" t="s">
        <v>25</v>
      </c>
      <c r="E65" s="10" t="s">
        <v>26</v>
      </c>
      <c r="F65" s="8">
        <v>100</v>
      </c>
      <c r="G65" s="18">
        <v>0</v>
      </c>
      <c r="H65" s="18">
        <v>0</v>
      </c>
      <c r="I65" s="2"/>
      <c r="J65" s="2"/>
      <c r="K65" s="2"/>
    </row>
    <row r="66" spans="1:11" ht="41.25" customHeight="1">
      <c r="A66" s="20" t="s">
        <v>71</v>
      </c>
      <c r="B66" s="11" t="s">
        <v>72</v>
      </c>
      <c r="C66" s="21"/>
      <c r="D66" s="10"/>
      <c r="E66" s="10"/>
      <c r="F66" s="8">
        <f>F67+F71+F73+F77+F83+F75+F88+F81+F86+F90</f>
        <v>13951.367290000002</v>
      </c>
      <c r="G66" s="8">
        <f>G67+G71+G73+G77+G83+G75</f>
        <v>12005.929</v>
      </c>
      <c r="H66" s="8">
        <f>H67+H71+H73+H77+H83+H75</f>
        <v>12292.4</v>
      </c>
      <c r="I66" s="2"/>
      <c r="J66" s="2"/>
      <c r="K66" s="2"/>
    </row>
    <row r="67" spans="1:11" ht="24" customHeight="1">
      <c r="A67" s="22" t="s">
        <v>73</v>
      </c>
      <c r="B67" s="11" t="s">
        <v>74</v>
      </c>
      <c r="C67" s="10"/>
      <c r="D67" s="10"/>
      <c r="E67" s="10"/>
      <c r="F67" s="8">
        <f>F68+F69+F70</f>
        <v>7337.2658200000005</v>
      </c>
      <c r="G67" s="8">
        <f>G68+G69+G70</f>
        <v>7627.5</v>
      </c>
      <c r="H67" s="8">
        <f>H68+H69+H70</f>
        <v>7718.0999999999995</v>
      </c>
      <c r="I67" s="2"/>
      <c r="J67" s="2"/>
      <c r="K67" s="2"/>
    </row>
    <row r="68" spans="1:11" ht="79.5" customHeight="1">
      <c r="A68" s="23" t="s">
        <v>75</v>
      </c>
      <c r="B68" s="11" t="s">
        <v>74</v>
      </c>
      <c r="C68" s="24" t="s">
        <v>76</v>
      </c>
      <c r="D68" s="10" t="s">
        <v>77</v>
      </c>
      <c r="E68" s="10" t="s">
        <v>43</v>
      </c>
      <c r="F68" s="8">
        <v>5518.3310000000001</v>
      </c>
      <c r="G68" s="18">
        <v>5966</v>
      </c>
      <c r="H68" s="18">
        <v>5966</v>
      </c>
      <c r="I68" s="2"/>
      <c r="J68" s="2"/>
      <c r="K68" s="2"/>
    </row>
    <row r="69" spans="1:11" ht="49.5" customHeight="1">
      <c r="A69" s="23" t="s">
        <v>23</v>
      </c>
      <c r="B69" s="11" t="s">
        <v>74</v>
      </c>
      <c r="C69" s="21" t="s">
        <v>24</v>
      </c>
      <c r="D69" s="10" t="s">
        <v>77</v>
      </c>
      <c r="E69" s="10" t="s">
        <v>43</v>
      </c>
      <c r="F69" s="8">
        <v>1818.9348199999999</v>
      </c>
      <c r="G69" s="18">
        <v>1658.8</v>
      </c>
      <c r="H69" s="18">
        <v>1749.4</v>
      </c>
      <c r="I69" s="2"/>
      <c r="J69" s="2"/>
      <c r="K69" s="2"/>
    </row>
    <row r="70" spans="1:11" ht="42" customHeight="1">
      <c r="A70" s="25" t="s">
        <v>61</v>
      </c>
      <c r="B70" s="11" t="s">
        <v>74</v>
      </c>
      <c r="C70" s="21" t="s">
        <v>62</v>
      </c>
      <c r="D70" s="10" t="s">
        <v>77</v>
      </c>
      <c r="E70" s="10" t="s">
        <v>43</v>
      </c>
      <c r="F70" s="8">
        <v>0</v>
      </c>
      <c r="G70" s="8">
        <v>2.7</v>
      </c>
      <c r="H70" s="8">
        <v>2.7</v>
      </c>
      <c r="I70" s="2"/>
      <c r="J70" s="2"/>
      <c r="K70" s="2"/>
    </row>
    <row r="71" spans="1:11" ht="49.5" customHeight="1">
      <c r="A71" s="12" t="s">
        <v>78</v>
      </c>
      <c r="B71" s="11" t="s">
        <v>79</v>
      </c>
      <c r="C71" s="26"/>
      <c r="D71" s="10"/>
      <c r="E71" s="10"/>
      <c r="F71" s="8">
        <f>F72</f>
        <v>1694.021</v>
      </c>
      <c r="G71" s="8">
        <f>G72</f>
        <v>1281.3</v>
      </c>
      <c r="H71" s="8">
        <f>H72</f>
        <v>1281.3</v>
      </c>
      <c r="I71" s="2"/>
      <c r="J71" s="2"/>
      <c r="K71" s="2"/>
    </row>
    <row r="72" spans="1:11" ht="88.5" customHeight="1">
      <c r="A72" s="23" t="s">
        <v>75</v>
      </c>
      <c r="B72" s="11" t="s">
        <v>79</v>
      </c>
      <c r="C72" s="24" t="s">
        <v>76</v>
      </c>
      <c r="D72" s="10" t="s">
        <v>77</v>
      </c>
      <c r="E72" s="10" t="s">
        <v>43</v>
      </c>
      <c r="F72" s="8">
        <v>1694.021</v>
      </c>
      <c r="G72" s="18">
        <v>1281.3</v>
      </c>
      <c r="H72" s="18">
        <v>1281.3</v>
      </c>
      <c r="I72" s="2"/>
      <c r="J72" s="2"/>
      <c r="K72" s="2"/>
    </row>
    <row r="73" spans="1:11" ht="26.25" customHeight="1">
      <c r="A73" s="20" t="s">
        <v>80</v>
      </c>
      <c r="B73" s="11" t="s">
        <v>81</v>
      </c>
      <c r="C73" s="10"/>
      <c r="D73" s="10"/>
      <c r="E73" s="10"/>
      <c r="F73" s="8">
        <f>F74</f>
        <v>50</v>
      </c>
      <c r="G73" s="18">
        <f>G74</f>
        <v>50</v>
      </c>
      <c r="H73" s="18">
        <f>H74</f>
        <v>50</v>
      </c>
      <c r="I73" s="2"/>
      <c r="J73" s="2"/>
      <c r="K73" s="2"/>
    </row>
    <row r="74" spans="1:11" ht="24.75" customHeight="1">
      <c r="A74" s="25" t="s">
        <v>61</v>
      </c>
      <c r="B74" s="11" t="s">
        <v>81</v>
      </c>
      <c r="C74" s="21" t="s">
        <v>62</v>
      </c>
      <c r="D74" s="10" t="s">
        <v>77</v>
      </c>
      <c r="E74" s="10" t="s">
        <v>82</v>
      </c>
      <c r="F74" s="8">
        <v>50</v>
      </c>
      <c r="G74" s="18">
        <v>50</v>
      </c>
      <c r="H74" s="18">
        <v>50</v>
      </c>
      <c r="I74" s="2"/>
      <c r="J74" s="2"/>
      <c r="K74" s="2"/>
    </row>
    <row r="75" spans="1:11" ht="37.5">
      <c r="A75" s="9" t="s">
        <v>83</v>
      </c>
      <c r="B75" s="11" t="s">
        <v>84</v>
      </c>
      <c r="C75" s="21"/>
      <c r="D75" s="10"/>
      <c r="E75" s="10"/>
      <c r="F75" s="8">
        <f>F76</f>
        <v>711.2962</v>
      </c>
      <c r="G75" s="8">
        <f>G76</f>
        <v>600</v>
      </c>
      <c r="H75" s="8">
        <f>H76</f>
        <v>600</v>
      </c>
      <c r="I75" s="2"/>
      <c r="J75" s="2"/>
      <c r="K75" s="2"/>
    </row>
    <row r="76" spans="1:11" ht="37.5">
      <c r="A76" s="12" t="s">
        <v>23</v>
      </c>
      <c r="B76" s="11" t="s">
        <v>84</v>
      </c>
      <c r="C76" s="21" t="s">
        <v>24</v>
      </c>
      <c r="D76" s="10" t="s">
        <v>43</v>
      </c>
      <c r="E76" s="10" t="s">
        <v>85</v>
      </c>
      <c r="F76" s="8">
        <v>711.2962</v>
      </c>
      <c r="G76" s="14">
        <v>600</v>
      </c>
      <c r="H76" s="14">
        <v>600</v>
      </c>
      <c r="I76" s="2"/>
      <c r="J76" s="2"/>
      <c r="K76" s="2"/>
    </row>
    <row r="77" spans="1:11" ht="30" customHeight="1">
      <c r="A77" s="20" t="s">
        <v>86</v>
      </c>
      <c r="B77" s="11" t="s">
        <v>87</v>
      </c>
      <c r="C77" s="21"/>
      <c r="D77" s="10"/>
      <c r="E77" s="10"/>
      <c r="F77" s="8">
        <f>F78+F80+F79</f>
        <v>2169.732</v>
      </c>
      <c r="G77" s="8">
        <f>G78</f>
        <v>2304.1289999999999</v>
      </c>
      <c r="H77" s="8">
        <f>H78</f>
        <v>2500</v>
      </c>
      <c r="I77" s="2"/>
      <c r="J77" s="2"/>
      <c r="K77" s="2"/>
    </row>
    <row r="78" spans="1:11" ht="45" customHeight="1">
      <c r="A78" s="12" t="s">
        <v>23</v>
      </c>
      <c r="B78" s="11" t="s">
        <v>87</v>
      </c>
      <c r="C78" s="21" t="s">
        <v>24</v>
      </c>
      <c r="D78" s="10" t="s">
        <v>77</v>
      </c>
      <c r="E78" s="10" t="s">
        <v>88</v>
      </c>
      <c r="F78" s="8">
        <v>1344.6410000000001</v>
      </c>
      <c r="G78" s="18">
        <v>2304.1289999999999</v>
      </c>
      <c r="H78" s="18">
        <v>2500</v>
      </c>
      <c r="I78" s="2"/>
      <c r="J78" s="2"/>
      <c r="K78" s="2"/>
    </row>
    <row r="79" spans="1:11" ht="45" customHeight="1">
      <c r="A79" s="12" t="s">
        <v>23</v>
      </c>
      <c r="B79" s="11" t="s">
        <v>87</v>
      </c>
      <c r="C79" s="21" t="s">
        <v>24</v>
      </c>
      <c r="D79" s="10" t="s">
        <v>25</v>
      </c>
      <c r="E79" s="10" t="s">
        <v>77</v>
      </c>
      <c r="F79" s="8">
        <v>762.70799999999997</v>
      </c>
      <c r="G79" s="18">
        <v>0</v>
      </c>
      <c r="H79" s="18">
        <v>0</v>
      </c>
      <c r="I79" s="2"/>
      <c r="J79" s="2"/>
      <c r="K79" s="2"/>
    </row>
    <row r="80" spans="1:11" ht="23.25" customHeight="1">
      <c r="A80" s="25" t="s">
        <v>61</v>
      </c>
      <c r="B80" s="11" t="s">
        <v>87</v>
      </c>
      <c r="C80" s="21" t="s">
        <v>62</v>
      </c>
      <c r="D80" s="10" t="s">
        <v>77</v>
      </c>
      <c r="E80" s="10" t="s">
        <v>88</v>
      </c>
      <c r="F80" s="8">
        <v>62.383000000000003</v>
      </c>
      <c r="G80" s="18">
        <v>0</v>
      </c>
      <c r="H80" s="18">
        <v>0</v>
      </c>
      <c r="I80" s="2"/>
      <c r="J80" s="2"/>
      <c r="K80" s="2"/>
    </row>
    <row r="81" spans="1:11" ht="23.25" customHeight="1">
      <c r="A81" s="32" t="s">
        <v>121</v>
      </c>
      <c r="B81" s="11" t="s">
        <v>119</v>
      </c>
      <c r="C81" s="21"/>
      <c r="D81" s="10"/>
      <c r="E81" s="10"/>
      <c r="F81" s="8">
        <f>F82</f>
        <v>599</v>
      </c>
      <c r="G81" s="18">
        <v>0</v>
      </c>
      <c r="H81" s="18">
        <v>0</v>
      </c>
      <c r="I81" s="2"/>
      <c r="J81" s="2"/>
      <c r="K81" s="2"/>
    </row>
    <row r="82" spans="1:11" ht="23.25" customHeight="1">
      <c r="A82" s="12" t="s">
        <v>23</v>
      </c>
      <c r="B82" s="11" t="s">
        <v>119</v>
      </c>
      <c r="C82" s="21" t="s">
        <v>24</v>
      </c>
      <c r="D82" s="10" t="s">
        <v>43</v>
      </c>
      <c r="E82" s="10" t="s">
        <v>85</v>
      </c>
      <c r="F82" s="8">
        <v>599</v>
      </c>
      <c r="G82" s="18">
        <v>0</v>
      </c>
      <c r="H82" s="18">
        <v>0</v>
      </c>
      <c r="I82" s="2"/>
      <c r="J82" s="2"/>
      <c r="K82" s="2"/>
    </row>
    <row r="83" spans="1:11" ht="24" customHeight="1">
      <c r="A83" s="23" t="s">
        <v>89</v>
      </c>
      <c r="B83" s="11" t="s">
        <v>90</v>
      </c>
      <c r="C83" s="21"/>
      <c r="D83" s="10"/>
      <c r="E83" s="10"/>
      <c r="F83" s="8">
        <f>F84+F85</f>
        <v>581.06299999999999</v>
      </c>
      <c r="G83" s="8">
        <f>G84+G85</f>
        <v>143</v>
      </c>
      <c r="H83" s="8">
        <f>H84+H85</f>
        <v>143</v>
      </c>
      <c r="I83" s="2"/>
      <c r="J83" s="2"/>
      <c r="K83" s="2"/>
    </row>
    <row r="84" spans="1:11" ht="45" customHeight="1">
      <c r="A84" s="12" t="s">
        <v>23</v>
      </c>
      <c r="B84" s="11" t="s">
        <v>90</v>
      </c>
      <c r="C84" s="21" t="s">
        <v>24</v>
      </c>
      <c r="D84" s="10" t="s">
        <v>77</v>
      </c>
      <c r="E84" s="10" t="s">
        <v>88</v>
      </c>
      <c r="F84" s="8">
        <v>367.93799999999999</v>
      </c>
      <c r="G84" s="18">
        <v>80</v>
      </c>
      <c r="H84" s="18">
        <v>80</v>
      </c>
      <c r="I84" s="2"/>
      <c r="J84" s="2"/>
      <c r="K84" s="2"/>
    </row>
    <row r="85" spans="1:11" ht="23.25" customHeight="1">
      <c r="A85" s="12" t="s">
        <v>61</v>
      </c>
      <c r="B85" s="11" t="s">
        <v>90</v>
      </c>
      <c r="C85" s="21" t="s">
        <v>62</v>
      </c>
      <c r="D85" s="10" t="s">
        <v>77</v>
      </c>
      <c r="E85" s="10" t="s">
        <v>88</v>
      </c>
      <c r="F85" s="8">
        <v>213.125</v>
      </c>
      <c r="G85" s="18">
        <v>63</v>
      </c>
      <c r="H85" s="18">
        <v>63</v>
      </c>
      <c r="I85" s="2"/>
      <c r="J85" s="2"/>
      <c r="K85" s="2"/>
    </row>
    <row r="86" spans="1:11" ht="18.75">
      <c r="A86" s="34" t="s">
        <v>123</v>
      </c>
      <c r="B86" s="11" t="s">
        <v>122</v>
      </c>
      <c r="C86" s="21"/>
      <c r="D86" s="10"/>
      <c r="E86" s="10"/>
      <c r="F86" s="8">
        <f>F87</f>
        <v>87.971770000000006</v>
      </c>
      <c r="G86" s="18">
        <v>0</v>
      </c>
      <c r="H86" s="18">
        <v>0</v>
      </c>
      <c r="I86" s="2"/>
      <c r="J86" s="2"/>
      <c r="K86" s="2"/>
    </row>
    <row r="87" spans="1:11" ht="37.5">
      <c r="A87" s="12" t="s">
        <v>23</v>
      </c>
      <c r="B87" s="11" t="s">
        <v>122</v>
      </c>
      <c r="C87" s="21" t="s">
        <v>24</v>
      </c>
      <c r="D87" s="10" t="s">
        <v>77</v>
      </c>
      <c r="E87" s="10" t="s">
        <v>132</v>
      </c>
      <c r="F87" s="8">
        <v>87.971770000000006</v>
      </c>
      <c r="G87" s="18">
        <v>0</v>
      </c>
      <c r="H87" s="18">
        <v>0</v>
      </c>
      <c r="I87" s="2"/>
      <c r="J87" s="2"/>
      <c r="K87" s="2"/>
    </row>
    <row r="88" spans="1:11" ht="40.5" customHeight="1">
      <c r="A88" s="12" t="s">
        <v>120</v>
      </c>
      <c r="B88" s="11" t="s">
        <v>118</v>
      </c>
      <c r="C88" s="21"/>
      <c r="D88" s="10"/>
      <c r="E88" s="10"/>
      <c r="F88" s="8">
        <f>F89</f>
        <v>599</v>
      </c>
      <c r="G88" s="18">
        <v>0</v>
      </c>
      <c r="H88" s="18">
        <v>0</v>
      </c>
      <c r="I88" s="2"/>
      <c r="J88" s="2"/>
      <c r="K88" s="2"/>
    </row>
    <row r="89" spans="1:11" ht="24" customHeight="1">
      <c r="A89" s="12" t="s">
        <v>23</v>
      </c>
      <c r="B89" s="11" t="s">
        <v>118</v>
      </c>
      <c r="C89" s="21" t="s">
        <v>24</v>
      </c>
      <c r="D89" s="10" t="s">
        <v>77</v>
      </c>
      <c r="E89" s="10" t="s">
        <v>88</v>
      </c>
      <c r="F89" s="8">
        <v>599</v>
      </c>
      <c r="G89" s="18">
        <v>0</v>
      </c>
      <c r="H89" s="18">
        <v>0</v>
      </c>
      <c r="I89" s="2"/>
      <c r="J89" s="2"/>
      <c r="K89" s="2"/>
    </row>
    <row r="90" spans="1:11" ht="37.5" customHeight="1">
      <c r="A90" s="37" t="s">
        <v>133</v>
      </c>
      <c r="B90" s="38" t="s">
        <v>134</v>
      </c>
      <c r="C90" s="21"/>
      <c r="D90" s="10"/>
      <c r="E90" s="10"/>
      <c r="F90" s="8">
        <f>F91</f>
        <v>122.0175</v>
      </c>
      <c r="G90" s="18">
        <v>0</v>
      </c>
      <c r="H90" s="18">
        <v>0</v>
      </c>
      <c r="I90" s="2"/>
      <c r="J90" s="2"/>
      <c r="K90" s="2"/>
    </row>
    <row r="91" spans="1:11" ht="81.75" customHeight="1">
      <c r="A91" s="23" t="s">
        <v>75</v>
      </c>
      <c r="B91" s="38" t="s">
        <v>134</v>
      </c>
      <c r="C91" s="21" t="s">
        <v>76</v>
      </c>
      <c r="D91" s="10" t="s">
        <v>77</v>
      </c>
      <c r="E91" s="10" t="s">
        <v>43</v>
      </c>
      <c r="F91" s="8">
        <v>122.0175</v>
      </c>
      <c r="G91" s="18">
        <v>0</v>
      </c>
      <c r="H91" s="18">
        <v>0</v>
      </c>
      <c r="I91" s="2"/>
      <c r="J91" s="2"/>
      <c r="K91" s="2"/>
    </row>
    <row r="92" spans="1:11" ht="46.5" customHeight="1">
      <c r="A92" s="20" t="s">
        <v>91</v>
      </c>
      <c r="B92" s="11" t="s">
        <v>92</v>
      </c>
      <c r="C92" s="21"/>
      <c r="D92" s="10"/>
      <c r="E92" s="10"/>
      <c r="F92" s="8">
        <f>F93+F97+F100+F95+F103</f>
        <v>3881.65661</v>
      </c>
      <c r="G92" s="8">
        <f>G93+G97+G100</f>
        <v>1010</v>
      </c>
      <c r="H92" s="8">
        <f>H93+H97+H100</f>
        <v>1410</v>
      </c>
      <c r="I92" s="2"/>
      <c r="J92" s="2"/>
      <c r="K92" s="2"/>
    </row>
    <row r="93" spans="1:11" ht="60" customHeight="1">
      <c r="A93" s="22" t="s">
        <v>93</v>
      </c>
      <c r="B93" s="11" t="s">
        <v>94</v>
      </c>
      <c r="C93" s="21"/>
      <c r="D93" s="10"/>
      <c r="E93" s="10"/>
      <c r="F93" s="8">
        <f>F94</f>
        <v>531.51199999999994</v>
      </c>
      <c r="G93" s="8">
        <f>G94</f>
        <v>400</v>
      </c>
      <c r="H93" s="8">
        <f>H94</f>
        <v>400</v>
      </c>
      <c r="I93" s="2"/>
      <c r="J93" s="2"/>
      <c r="K93" s="2"/>
    </row>
    <row r="94" spans="1:11" ht="45" customHeight="1">
      <c r="A94" s="12" t="s">
        <v>23</v>
      </c>
      <c r="B94" s="11" t="s">
        <v>94</v>
      </c>
      <c r="C94" s="21" t="s">
        <v>24</v>
      </c>
      <c r="D94" s="10" t="s">
        <v>25</v>
      </c>
      <c r="E94" s="10" t="s">
        <v>77</v>
      </c>
      <c r="F94" s="8">
        <v>531.51199999999994</v>
      </c>
      <c r="G94" s="18">
        <v>400</v>
      </c>
      <c r="H94" s="18">
        <v>400</v>
      </c>
      <c r="I94" s="2"/>
      <c r="J94" s="2"/>
      <c r="K94" s="2"/>
    </row>
    <row r="95" spans="1:11" ht="18.75">
      <c r="A95" s="12" t="s">
        <v>129</v>
      </c>
      <c r="B95" s="11" t="s">
        <v>128</v>
      </c>
      <c r="C95" s="21"/>
      <c r="D95" s="10"/>
      <c r="E95" s="10"/>
      <c r="F95" s="8">
        <f>F96</f>
        <v>239.13448</v>
      </c>
      <c r="G95" s="18">
        <f>G96</f>
        <v>0</v>
      </c>
      <c r="H95" s="18">
        <f>H96</f>
        <v>0</v>
      </c>
      <c r="I95" s="2"/>
      <c r="J95" s="2"/>
      <c r="K95" s="2"/>
    </row>
    <row r="96" spans="1:11" ht="37.5">
      <c r="A96" s="22" t="s">
        <v>23</v>
      </c>
      <c r="B96" s="11" t="s">
        <v>128</v>
      </c>
      <c r="C96" s="21" t="s">
        <v>24</v>
      </c>
      <c r="D96" s="10" t="s">
        <v>25</v>
      </c>
      <c r="E96" s="10" t="s">
        <v>35</v>
      </c>
      <c r="F96" s="8">
        <v>239.13448</v>
      </c>
      <c r="G96" s="18">
        <v>0</v>
      </c>
      <c r="H96" s="18">
        <v>0</v>
      </c>
      <c r="I96" s="2"/>
      <c r="J96" s="2"/>
      <c r="K96" s="2"/>
    </row>
    <row r="97" spans="1:11" ht="30.75" customHeight="1">
      <c r="A97" s="22" t="s">
        <v>95</v>
      </c>
      <c r="B97" s="11" t="s">
        <v>96</v>
      </c>
      <c r="C97" s="21"/>
      <c r="D97" s="10"/>
      <c r="E97" s="10"/>
      <c r="F97" s="8">
        <f>F98+F99</f>
        <v>1119.1823300000001</v>
      </c>
      <c r="G97" s="8">
        <f>G98</f>
        <v>10</v>
      </c>
      <c r="H97" s="8">
        <f>H98</f>
        <v>10</v>
      </c>
      <c r="I97" s="2"/>
      <c r="J97" s="2"/>
      <c r="K97" s="2"/>
    </row>
    <row r="98" spans="1:11" ht="43.5" customHeight="1">
      <c r="A98" s="22" t="s">
        <v>23</v>
      </c>
      <c r="B98" s="11" t="s">
        <v>96</v>
      </c>
      <c r="C98" s="21" t="s">
        <v>24</v>
      </c>
      <c r="D98" s="10" t="s">
        <v>25</v>
      </c>
      <c r="E98" s="10" t="s">
        <v>35</v>
      </c>
      <c r="F98" s="8">
        <v>1069.1823300000001</v>
      </c>
      <c r="G98" s="18">
        <v>10</v>
      </c>
      <c r="H98" s="18">
        <v>10</v>
      </c>
      <c r="I98" s="2"/>
      <c r="J98" s="2"/>
      <c r="K98" s="2"/>
    </row>
    <row r="99" spans="1:11" ht="24.75" customHeight="1">
      <c r="A99" s="12" t="s">
        <v>61</v>
      </c>
      <c r="B99" s="11" t="s">
        <v>96</v>
      </c>
      <c r="C99" s="21" t="s">
        <v>62</v>
      </c>
      <c r="D99" s="10" t="s">
        <v>25</v>
      </c>
      <c r="E99" s="10" t="s">
        <v>35</v>
      </c>
      <c r="F99" s="8">
        <v>50</v>
      </c>
      <c r="G99" s="18">
        <v>0</v>
      </c>
      <c r="H99" s="18">
        <v>0</v>
      </c>
      <c r="I99" s="2"/>
      <c r="J99" s="2"/>
      <c r="K99" s="2"/>
    </row>
    <row r="100" spans="1:11" ht="29.25" customHeight="1">
      <c r="A100" s="27" t="s">
        <v>97</v>
      </c>
      <c r="B100" s="11" t="s">
        <v>98</v>
      </c>
      <c r="C100" s="21"/>
      <c r="D100" s="10"/>
      <c r="E100" s="10"/>
      <c r="F100" s="8">
        <f>F101+F102</f>
        <v>802.51099999999997</v>
      </c>
      <c r="G100" s="8">
        <f>G101</f>
        <v>600</v>
      </c>
      <c r="H100" s="8">
        <f>H101</f>
        <v>1000</v>
      </c>
      <c r="I100" s="2"/>
      <c r="J100" s="2"/>
      <c r="K100" s="2"/>
    </row>
    <row r="101" spans="1:11" ht="43.5" customHeight="1">
      <c r="A101" s="22" t="s">
        <v>23</v>
      </c>
      <c r="B101" s="11" t="s">
        <v>98</v>
      </c>
      <c r="C101" s="21" t="s">
        <v>24</v>
      </c>
      <c r="D101" s="10" t="s">
        <v>25</v>
      </c>
      <c r="E101" s="10" t="s">
        <v>77</v>
      </c>
      <c r="F101" s="8">
        <v>752.51099999999997</v>
      </c>
      <c r="G101" s="18">
        <v>600</v>
      </c>
      <c r="H101" s="18">
        <v>1000</v>
      </c>
      <c r="I101" s="2"/>
      <c r="J101" s="2"/>
      <c r="K101" s="2"/>
    </row>
    <row r="102" spans="1:11" ht="25.5" customHeight="1">
      <c r="A102" s="12" t="s">
        <v>61</v>
      </c>
      <c r="B102" s="11" t="s">
        <v>98</v>
      </c>
      <c r="C102" s="21" t="s">
        <v>62</v>
      </c>
      <c r="D102" s="10" t="s">
        <v>25</v>
      </c>
      <c r="E102" s="10" t="s">
        <v>77</v>
      </c>
      <c r="F102" s="8">
        <v>50</v>
      </c>
      <c r="G102" s="18">
        <v>0</v>
      </c>
      <c r="H102" s="18">
        <v>0</v>
      </c>
      <c r="I102" s="2"/>
      <c r="J102" s="2"/>
      <c r="K102" s="2"/>
    </row>
    <row r="103" spans="1:11" ht="37.5" customHeight="1">
      <c r="A103" s="9" t="s">
        <v>131</v>
      </c>
      <c r="B103" s="11" t="s">
        <v>130</v>
      </c>
      <c r="C103" s="21"/>
      <c r="D103" s="10"/>
      <c r="E103" s="10"/>
      <c r="F103" s="8">
        <f>F104</f>
        <v>1189.3168000000001</v>
      </c>
      <c r="G103" s="18">
        <v>0</v>
      </c>
      <c r="H103" s="18">
        <v>0</v>
      </c>
      <c r="I103" s="2"/>
      <c r="J103" s="2"/>
      <c r="K103" s="2"/>
    </row>
    <row r="104" spans="1:11" ht="25.5" customHeight="1">
      <c r="A104" s="22" t="s">
        <v>23</v>
      </c>
      <c r="B104" s="11" t="s">
        <v>130</v>
      </c>
      <c r="C104" s="21" t="s">
        <v>24</v>
      </c>
      <c r="D104" s="10" t="s">
        <v>135</v>
      </c>
      <c r="E104" s="10" t="s">
        <v>35</v>
      </c>
      <c r="F104" s="8">
        <v>1189.3168000000001</v>
      </c>
      <c r="G104" s="18">
        <v>0</v>
      </c>
      <c r="H104" s="18">
        <v>0</v>
      </c>
      <c r="I104" s="2"/>
      <c r="J104" s="2"/>
      <c r="K104" s="2"/>
    </row>
    <row r="105" spans="1:11" ht="53.25" customHeight="1">
      <c r="A105" s="20" t="s">
        <v>99</v>
      </c>
      <c r="B105" s="11" t="s">
        <v>100</v>
      </c>
      <c r="C105" s="21"/>
      <c r="D105" s="10"/>
      <c r="E105" s="10"/>
      <c r="F105" s="8">
        <f>F106</f>
        <v>2030.61652</v>
      </c>
      <c r="G105" s="8">
        <f>G106</f>
        <v>1714.3</v>
      </c>
      <c r="H105" s="8">
        <f>H106</f>
        <v>1893.7</v>
      </c>
      <c r="I105" s="2"/>
      <c r="J105" s="2"/>
      <c r="K105" s="2"/>
    </row>
    <row r="106" spans="1:11" ht="45" customHeight="1">
      <c r="A106" s="22" t="s">
        <v>101</v>
      </c>
      <c r="B106" s="11" t="s">
        <v>102</v>
      </c>
      <c r="C106" s="21" t="s">
        <v>103</v>
      </c>
      <c r="D106" s="10" t="s">
        <v>82</v>
      </c>
      <c r="E106" s="10" t="s">
        <v>77</v>
      </c>
      <c r="F106" s="8">
        <v>2030.61652</v>
      </c>
      <c r="G106" s="14">
        <v>1714.3</v>
      </c>
      <c r="H106" s="14">
        <v>1893.7</v>
      </c>
      <c r="I106" s="2"/>
      <c r="J106" s="2"/>
      <c r="K106" s="2"/>
    </row>
    <row r="107" spans="1:11" ht="55.5" customHeight="1">
      <c r="A107" s="28" t="s">
        <v>104</v>
      </c>
      <c r="B107" s="11" t="s">
        <v>105</v>
      </c>
      <c r="C107" s="21"/>
      <c r="D107" s="10"/>
      <c r="E107" s="10"/>
      <c r="F107" s="8">
        <f>F108</f>
        <v>571.9</v>
      </c>
      <c r="G107" s="8">
        <f>G108</f>
        <v>513.4</v>
      </c>
      <c r="H107" s="8">
        <f>H108</f>
        <v>513.4</v>
      </c>
      <c r="I107" s="2"/>
      <c r="J107" s="2"/>
      <c r="K107" s="2"/>
    </row>
    <row r="108" spans="1:11" ht="30.75" customHeight="1">
      <c r="A108" s="23" t="s">
        <v>106</v>
      </c>
      <c r="B108" s="11" t="s">
        <v>107</v>
      </c>
      <c r="C108" s="24" t="s">
        <v>108</v>
      </c>
      <c r="D108" s="10" t="s">
        <v>40</v>
      </c>
      <c r="E108" s="10" t="s">
        <v>77</v>
      </c>
      <c r="F108" s="8">
        <v>571.9</v>
      </c>
      <c r="G108" s="14">
        <v>513.4</v>
      </c>
      <c r="H108" s="14">
        <v>513.4</v>
      </c>
      <c r="I108" s="2"/>
      <c r="J108" s="2"/>
      <c r="K108" s="2"/>
    </row>
    <row r="109" spans="1:11" ht="30.75" customHeight="1">
      <c r="A109" s="23" t="s">
        <v>109</v>
      </c>
      <c r="B109" s="11" t="s">
        <v>110</v>
      </c>
      <c r="C109" s="24"/>
      <c r="D109" s="10"/>
      <c r="E109" s="10"/>
      <c r="F109" s="8">
        <f t="shared" ref="F109:H110" si="0">F110</f>
        <v>0</v>
      </c>
      <c r="G109" s="8">
        <f t="shared" si="0"/>
        <v>790</v>
      </c>
      <c r="H109" s="8">
        <f t="shared" si="0"/>
        <v>1653</v>
      </c>
      <c r="I109" s="2"/>
      <c r="J109" s="2"/>
      <c r="K109" s="2"/>
    </row>
    <row r="110" spans="1:11" ht="39.75" customHeight="1">
      <c r="A110" s="29" t="s">
        <v>111</v>
      </c>
      <c r="B110" s="11" t="s">
        <v>112</v>
      </c>
      <c r="C110" s="21"/>
      <c r="D110" s="10"/>
      <c r="E110" s="10"/>
      <c r="F110" s="8">
        <f t="shared" si="0"/>
        <v>0</v>
      </c>
      <c r="G110" s="18">
        <f t="shared" si="0"/>
        <v>790</v>
      </c>
      <c r="H110" s="18">
        <f t="shared" si="0"/>
        <v>1653</v>
      </c>
      <c r="I110" s="2"/>
      <c r="J110" s="2"/>
      <c r="K110" s="2"/>
    </row>
    <row r="111" spans="1:11" ht="28.5" customHeight="1">
      <c r="A111" s="30" t="s">
        <v>61</v>
      </c>
      <c r="B111" s="11" t="s">
        <v>112</v>
      </c>
      <c r="C111" s="24" t="s">
        <v>62</v>
      </c>
      <c r="D111" s="10" t="s">
        <v>77</v>
      </c>
      <c r="E111" s="10" t="s">
        <v>88</v>
      </c>
      <c r="F111" s="8">
        <v>0</v>
      </c>
      <c r="G111" s="18">
        <v>790</v>
      </c>
      <c r="H111" s="18">
        <v>1653</v>
      </c>
      <c r="I111" s="2"/>
      <c r="J111" s="2"/>
      <c r="K111" s="2"/>
    </row>
    <row r="112" spans="1:11" ht="41.25" customHeight="1">
      <c r="A112" s="30" t="s">
        <v>113</v>
      </c>
      <c r="B112" s="2"/>
      <c r="C112" s="2"/>
      <c r="D112" s="2"/>
      <c r="E112" s="2"/>
      <c r="F112" s="31">
        <f>F108+F105+F92+F66+F52+F28+F25+F20</f>
        <v>102314.86636</v>
      </c>
      <c r="G112" s="31">
        <f>G19</f>
        <v>32688.420000000002</v>
      </c>
      <c r="H112" s="31">
        <f>H19</f>
        <v>34200.898000000001</v>
      </c>
      <c r="I112" s="2"/>
      <c r="J112" s="2"/>
      <c r="K112" s="2"/>
    </row>
    <row r="113" spans="1:11" ht="18.75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</row>
    <row r="114" spans="1:11" ht="18.75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</row>
    <row r="115" spans="1:11" ht="18.75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</row>
    <row r="116" spans="1:11" ht="18.75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</row>
    <row r="117" spans="1:11" ht="18.75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</row>
    <row r="118" spans="1:11" ht="18.75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</row>
    <row r="119" spans="1:11" ht="18.75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</row>
    <row r="120" spans="1:11" ht="18.75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</row>
    <row r="121" spans="1:11" ht="18.75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</row>
    <row r="122" spans="1:11" ht="18.75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</row>
    <row r="123" spans="1:11" ht="18.75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</row>
    <row r="124" spans="1:11" ht="18.75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</row>
    <row r="125" spans="1:11" ht="18.75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</row>
    <row r="126" spans="1:11" ht="18.75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</row>
    <row r="127" spans="1:11" ht="18.75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</row>
    <row r="128" spans="1:11" ht="18.75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</row>
    <row r="129" spans="1:11" ht="18.75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</row>
    <row r="130" spans="1:11" ht="18.75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</row>
    <row r="131" spans="1:11" ht="18.75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</row>
    <row r="132" spans="1:11" ht="18.75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</row>
  </sheetData>
  <mergeCells count="22">
    <mergeCell ref="A13:H13"/>
    <mergeCell ref="A12:H12"/>
    <mergeCell ref="A11:H11"/>
    <mergeCell ref="B1:H1"/>
    <mergeCell ref="B2:H2"/>
    <mergeCell ref="A9:H9"/>
    <mergeCell ref="A10:H10"/>
    <mergeCell ref="B3:H3"/>
    <mergeCell ref="B4:H4"/>
    <mergeCell ref="B5:H5"/>
    <mergeCell ref="B6:H6"/>
    <mergeCell ref="B7:H7"/>
    <mergeCell ref="F16:F17"/>
    <mergeCell ref="G16:G17"/>
    <mergeCell ref="H16:H17"/>
    <mergeCell ref="A15:H15"/>
    <mergeCell ref="A14:H14"/>
    <mergeCell ref="A16:A17"/>
    <mergeCell ref="B16:B17"/>
    <mergeCell ref="C16:C17"/>
    <mergeCell ref="D16:D17"/>
    <mergeCell ref="E16:E17"/>
  </mergeCells>
  <pageMargins left="0.59055118110236227" right="0.59055118110236227" top="0.59055118110236227" bottom="0.39370078740157483" header="0.51181102362204722" footer="0.51181102362204722"/>
  <pageSetup paperSize="9" scale="5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MyOffice-CoreFramework-Windows/28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без учета счетов бюджета (2)</vt:lpstr>
      <vt:lpstr>'без учета счетов бюджета (2)'!Заголовки_для_печати</vt:lpstr>
      <vt:lpstr>'без учета счетов бюджета (2)'!Область_печати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Пользователь 1</cp:lastModifiedBy>
  <cp:lastPrinted>2024-05-20T14:05:19Z</cp:lastPrinted>
  <dcterms:modified xsi:type="dcterms:W3CDTF">2025-01-10T05:21:27Z</dcterms:modified>
</cp:coreProperties>
</file>