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<sst xmlns="http://schemas.openxmlformats.org/spreadsheetml/2006/main" count="124" uniqueCount="78">
  <si>
    <t xml:space="preserve"> </t>
  </si>
  <si>
    <t>Денежные взыскания (штрафы) за нарушение законодательства Российской Федерации о размещении заказов на поставки товаров, выполнение работ, оказание услуг для нужд поселений</t>
  </si>
  <si>
    <t>116</t>
  </si>
  <si>
    <t>6000</t>
  </si>
  <si>
    <t>140</t>
  </si>
  <si>
    <t>-</t>
  </si>
  <si>
    <t>101</t>
  </si>
  <si>
    <t>0000</t>
  </si>
  <si>
    <t>110</t>
  </si>
  <si>
    <t>Налог на имущество физических лиц, взимаемый по ставкам, применяемым к объектам налогообложения, расположенным в границах поселений</t>
  </si>
  <si>
    <t>106</t>
  </si>
  <si>
    <t>0103013</t>
  </si>
  <si>
    <t>Земельный налог с организаций, обладающих земельным участком, расположенным в границах городских поселений</t>
  </si>
  <si>
    <t>0603313</t>
  </si>
  <si>
    <t>Земельный налог с физических лиц, обладающих земельным участком, расположенным в границах городских поселений</t>
  </si>
  <si>
    <t>0604313</t>
  </si>
  <si>
    <t>111</t>
  </si>
  <si>
    <t>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</si>
  <si>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</si>
  <si>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</t>
  </si>
  <si>
    <t>0601313</t>
  </si>
  <si>
    <t>430</t>
  </si>
  <si>
    <t>Прочие доходы от оказания платных услуг (работ) получателями средств бюджетов поселений</t>
  </si>
  <si>
    <t>113</t>
  </si>
  <si>
    <t>0199513</t>
  </si>
  <si>
    <t>130</t>
  </si>
  <si>
    <t>Прочие доходы от компенсации затрат бюджетов поселений</t>
  </si>
  <si>
    <t>0299513</t>
  </si>
  <si>
    <t>Невыясненные поступления, зачисляемые в бюджеты поселений</t>
  </si>
  <si>
    <t>117</t>
  </si>
  <si>
    <t>0105013</t>
  </si>
  <si>
    <t>180</t>
  </si>
  <si>
    <t>Прочие неналоговые доходы бюджетов поселений</t>
  </si>
  <si>
    <t>0505013</t>
  </si>
  <si>
    <t>Прочие безвозмездные поступления в бюджеты поселений</t>
  </si>
  <si>
    <t>207</t>
  </si>
  <si>
    <t>Дотации бюджетам городских поселений на выравнивание бюджетной обеспеченности</t>
  </si>
  <si>
    <t>202</t>
  </si>
  <si>
    <t>0100113</t>
  </si>
  <si>
    <t>151</t>
  </si>
  <si>
    <t>Дотации бюджетам поселений на поддержку мер по обеспечению сбалансированности бюджетов</t>
  </si>
  <si>
    <t>0100313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</si>
  <si>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</si>
  <si>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0208813</t>
  </si>
  <si>
    <t>0002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</si>
  <si>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</si>
  <si>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0208913</t>
  </si>
  <si>
    <t>Субсидии бюджетам городских поселений на осуществление целевых мероприятий в отношении автомобильных дорог общего пользования местного значения</t>
  </si>
  <si>
    <t>0299913</t>
  </si>
  <si>
    <t>0040</t>
  </si>
  <si>
    <t>Межбюджетные трансферты, передаваемые бюджетам городских поселений для компенсации дополнительных расходов, возникших в результате решений, принятых органами власти другого уровня</t>
  </si>
  <si>
    <t>0401213</t>
  </si>
  <si>
    <t>0010</t>
  </si>
  <si>
    <t> </t>
  </si>
  <si>
    <t>План на отчетный период тыс.руб.</t>
  </si>
  <si>
    <t>Утвержденные бюджетные назначения тыс.руб.</t>
  </si>
  <si>
    <t>Фактическое исполнение тыс. руб.</t>
  </si>
  <si>
    <t>% исполнения к плану года</t>
  </si>
  <si>
    <t>% исполнения к плану отчетного периода</t>
  </si>
  <si>
    <t xml:space="preserve">Налог на доходы физических лиц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</si>
  <si>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</si>
  <si>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 xml:space="preserve">     СОБСТВЕННЫЕ ДОХОДЫ</t>
  </si>
  <si>
    <t xml:space="preserve">     ДОХОДЫ БЮДЖЕТА - ВСЕГО</t>
  </si>
  <si>
    <t xml:space="preserve">      БЕЗВОЗМЕЗДНЫЕ ПОСТУПЛЕНИЯ</t>
  </si>
  <si>
    <t>Код дохода</t>
  </si>
  <si>
    <t xml:space="preserve"> Наименование дохода</t>
  </si>
  <si>
    <t>0500013</t>
  </si>
  <si>
    <t>Прочие межбюджетные трансферты, передаваемые бюджетам городских поселений на обеспечение мероприятий по переселению граждан из аварийного жилищного фонда за счет средств бюджета МО "Звениговский муниципальный район"</t>
  </si>
  <si>
    <t>0499913</t>
  </si>
  <si>
    <t>Доходы от сдачи в аренду имущества, составляющего казну городских поселений (за исключением земельных участков)</t>
  </si>
  <si>
    <t>Доходы, получаемые в виде арендной платы за земельные участки, находящиеся в собственности городских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</si>
  <si>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</t>
  </si>
  <si>
    <t>Доходы, поступающие в порядке возмещения расходов, понесенных в связи с эксплуатацией имущества городских поселений</t>
  </si>
  <si>
    <t>0206513</t>
  </si>
  <si>
    <t>0507513</t>
  </si>
  <si>
    <t>Справка об исполнении бюджета муниципального образования "Городское поселение Звенигово" за 9 месяцев 2016 год</t>
  </si>
  <si>
    <t>Субсидии бюджетам городских поселений на софинансирование капитальных вложений в объекты муниципальной собственности</t>
  </si>
  <si>
    <t>0207713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</si>
</sst>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#,##0.00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8"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 horizontal="left" vertical="top"/>
    </xf>
    <xf numFmtId="4" fontId="0" fillId="0" borderId="10" xfId="0" applyNumberFormat="1" applyFont="1" applyBorder="1" applyAlignment="1">
      <alignment horizontal="left"/>
    </xf>
    <xf numFmtId="4" fontId="0" fillId="0" borderId="11" xfId="0" applyNumberForma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" fillId="33" borderId="12" xfId="0" applyNumberFormat="1" applyFont="1" applyFill="1" applyBorder="1" applyAlignment="1">
      <alignment horizontal="right" vertical="top"/>
    </xf>
    <xf numFmtId="4" fontId="1" fillId="33" borderId="13" xfId="0" applyNumberFormat="1" applyFont="1" applyFill="1" applyBorder="1" applyAlignment="1">
      <alignment horizontal="right" vertical="top"/>
    </xf>
    <xf numFmtId="4" fontId="1" fillId="33" borderId="0" xfId="0" applyNumberFormat="1" applyFont="1" applyFill="1" applyAlignment="1">
      <alignment/>
    </xf>
    <xf numFmtId="4" fontId="1" fillId="33" borderId="14" xfId="0" applyNumberFormat="1" applyFont="1" applyFill="1" applyBorder="1" applyAlignment="1">
      <alignment horizontal="right" vertical="top"/>
    </xf>
    <xf numFmtId="0" fontId="0" fillId="33" borderId="15" xfId="0" applyNumberFormat="1" applyFont="1" applyFill="1" applyBorder="1" applyAlignment="1">
      <alignment horizontal="center" vertical="top"/>
    </xf>
    <xf numFmtId="0" fontId="0" fillId="33" borderId="16" xfId="0" applyNumberFormat="1" applyFont="1" applyFill="1" applyBorder="1" applyAlignment="1">
      <alignment horizontal="center" vertical="top"/>
    </xf>
    <xf numFmtId="4" fontId="0" fillId="33" borderId="11" xfId="0" applyNumberFormat="1" applyFont="1" applyFill="1" applyBorder="1" applyAlignment="1">
      <alignment horizontal="right" vertical="top"/>
    </xf>
    <xf numFmtId="4" fontId="0" fillId="33" borderId="13" xfId="0" applyNumberFormat="1" applyFont="1" applyFill="1" applyBorder="1" applyAlignment="1">
      <alignment horizontal="right" vertical="top"/>
    </xf>
    <xf numFmtId="4" fontId="1" fillId="33" borderId="11" xfId="0" applyNumberFormat="1" applyFont="1" applyFill="1" applyBorder="1" applyAlignment="1">
      <alignment horizontal="right" vertical="top"/>
    </xf>
    <xf numFmtId="4" fontId="0" fillId="0" borderId="17" xfId="0" applyNumberFormat="1" applyBorder="1" applyAlignment="1">
      <alignment horizontal="right" vertical="top"/>
    </xf>
    <xf numFmtId="0" fontId="0" fillId="33" borderId="15" xfId="0" applyNumberFormat="1" applyFont="1" applyFill="1" applyBorder="1" applyAlignment="1">
      <alignment horizontal="center" vertical="top"/>
    </xf>
    <xf numFmtId="0" fontId="0" fillId="33" borderId="15" xfId="0" applyNumberFormat="1" applyFont="1" applyFill="1" applyBorder="1" applyAlignment="1">
      <alignment horizontal="center" vertical="top"/>
    </xf>
    <xf numFmtId="0" fontId="0" fillId="33" borderId="15" xfId="0" applyNumberFormat="1" applyFon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 horizontal="right"/>
    </xf>
    <xf numFmtId="0" fontId="0" fillId="33" borderId="18" xfId="0" applyNumberFormat="1" applyFont="1" applyFill="1" applyBorder="1" applyAlignment="1">
      <alignment horizontal="center" vertical="top"/>
    </xf>
    <xf numFmtId="0" fontId="0" fillId="33" borderId="19" xfId="0" applyNumberFormat="1" applyFont="1" applyFill="1" applyBorder="1" applyAlignment="1">
      <alignment horizontal="center" vertical="top"/>
    </xf>
    <xf numFmtId="0" fontId="0" fillId="33" borderId="20" xfId="0" applyNumberFormat="1" applyFont="1" applyFill="1" applyBorder="1" applyAlignment="1">
      <alignment horizontal="center" vertical="top"/>
    </xf>
    <xf numFmtId="49" fontId="0" fillId="33" borderId="18" xfId="0" applyNumberFormat="1" applyFill="1" applyBorder="1" applyAlignment="1">
      <alignment horizontal="center" vertical="top"/>
    </xf>
    <xf numFmtId="49" fontId="0" fillId="33" borderId="20" xfId="0" applyNumberFormat="1" applyFont="1" applyFill="1" applyBorder="1" applyAlignment="1">
      <alignment horizontal="center" vertical="top"/>
    </xf>
    <xf numFmtId="0" fontId="0" fillId="33" borderId="13" xfId="0" applyNumberFormat="1" applyFill="1" applyBorder="1" applyAlignment="1">
      <alignment horizontal="left" vertical="top" wrapText="1" indent="2"/>
    </xf>
    <xf numFmtId="0" fontId="0" fillId="33" borderId="21" xfId="0" applyNumberFormat="1" applyFont="1" applyFill="1" applyBorder="1" applyAlignment="1">
      <alignment horizontal="left" vertical="top" wrapText="1" indent="2"/>
    </xf>
    <xf numFmtId="49" fontId="0" fillId="33" borderId="19" xfId="0" applyNumberFormat="1" applyFont="1" applyFill="1" applyBorder="1" applyAlignment="1">
      <alignment horizontal="center" vertical="top"/>
    </xf>
    <xf numFmtId="0" fontId="0" fillId="33" borderId="22" xfId="0" applyNumberFormat="1" applyFont="1" applyFill="1" applyBorder="1" applyAlignment="1">
      <alignment horizontal="left" vertical="top" wrapText="1" indent="2"/>
    </xf>
    <xf numFmtId="0" fontId="0" fillId="33" borderId="15" xfId="0" applyNumberFormat="1" applyFont="1" applyFill="1" applyBorder="1" applyAlignment="1">
      <alignment horizontal="center" vertical="top"/>
    </xf>
    <xf numFmtId="0" fontId="0" fillId="0" borderId="11" xfId="0" applyNumberForma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33" borderId="22" xfId="0" applyNumberFormat="1" applyFill="1" applyBorder="1" applyAlignment="1">
      <alignment horizontal="left" vertical="top" wrapText="1" indent="2"/>
    </xf>
    <xf numFmtId="0" fontId="0" fillId="33" borderId="13" xfId="0" applyNumberFormat="1" applyFill="1" applyBorder="1" applyAlignment="1">
      <alignment horizontal="left" vertical="center" wrapText="1" indent="2"/>
    </xf>
    <xf numFmtId="0" fontId="0" fillId="33" borderId="21" xfId="0" applyNumberFormat="1" applyFill="1" applyBorder="1" applyAlignment="1">
      <alignment horizontal="left" vertical="center" wrapText="1" indent="2"/>
    </xf>
    <xf numFmtId="49" fontId="0" fillId="33" borderId="15" xfId="0" applyNumberFormat="1" applyFill="1" applyBorder="1" applyAlignment="1">
      <alignment horizontal="center" vertical="top"/>
    </xf>
    <xf numFmtId="49" fontId="0" fillId="33" borderId="15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27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1" fillId="33" borderId="13" xfId="0" applyNumberFormat="1" applyFont="1" applyFill="1" applyBorder="1" applyAlignment="1">
      <alignment horizontal="left" vertical="top" wrapText="1"/>
    </xf>
    <xf numFmtId="0" fontId="1" fillId="33" borderId="19" xfId="0" applyNumberFormat="1" applyFont="1" applyFill="1" applyBorder="1" applyAlignment="1">
      <alignment horizontal="left" vertical="top" wrapText="1"/>
    </xf>
    <xf numFmtId="0" fontId="1" fillId="33" borderId="29" xfId="0" applyNumberFormat="1" applyFont="1" applyFill="1" applyBorder="1" applyAlignment="1">
      <alignment horizontal="left" vertical="top" wrapText="1"/>
    </xf>
    <xf numFmtId="0" fontId="1" fillId="33" borderId="13" xfId="0" applyNumberFormat="1" applyFont="1" applyFill="1" applyBorder="1" applyAlignment="1">
      <alignment horizontal="left" vertical="top"/>
    </xf>
    <xf numFmtId="0" fontId="1" fillId="33" borderId="19" xfId="0" applyNumberFormat="1" applyFont="1" applyFill="1" applyBorder="1" applyAlignment="1">
      <alignment horizontal="left" vertical="top"/>
    </xf>
    <xf numFmtId="0" fontId="1" fillId="33" borderId="29" xfId="0" applyNumberFormat="1" applyFont="1" applyFill="1" applyBorder="1" applyAlignment="1">
      <alignment horizontal="left" vertical="top"/>
    </xf>
    <xf numFmtId="0" fontId="2" fillId="33" borderId="30" xfId="0" applyNumberFormat="1" applyFont="1" applyFill="1" applyBorder="1" applyAlignment="1">
      <alignment horizontal="left" vertical="top"/>
    </xf>
    <xf numFmtId="0" fontId="2" fillId="33" borderId="31" xfId="0" applyNumberFormat="1" applyFont="1" applyFill="1" applyBorder="1" applyAlignment="1">
      <alignment horizontal="left" vertical="top"/>
    </xf>
    <xf numFmtId="0" fontId="2" fillId="33" borderId="32" xfId="0" applyNumberFormat="1" applyFont="1" applyFill="1" applyBorder="1" applyAlignment="1">
      <alignment horizontal="left" vertical="top"/>
    </xf>
    <xf numFmtId="0" fontId="0" fillId="0" borderId="24" xfId="0" applyNumberFormat="1" applyBorder="1" applyAlignment="1">
      <alignment horizontal="center" vertical="center" wrapText="1"/>
    </xf>
    <xf numFmtId="0" fontId="0" fillId="0" borderId="28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33"/>
  <sheetViews>
    <sheetView tabSelected="1" zoomScalePageLayoutView="0" workbookViewId="0" topLeftCell="A26">
      <selection activeCell="Q30" sqref="Q30"/>
    </sheetView>
  </sheetViews>
  <sheetFormatPr defaultColWidth="10.66015625" defaultRowHeight="11.25" outlineLevelRow="1"/>
  <cols>
    <col min="1" max="1" width="18.16015625" style="1" customWidth="1"/>
    <col min="2" max="2" width="32.66015625" style="1" customWidth="1"/>
    <col min="3" max="3" width="4.5" style="1" customWidth="1"/>
    <col min="4" max="4" width="3.5" style="1" customWidth="1"/>
    <col min="5" max="5" width="2.5" style="1" customWidth="1"/>
    <col min="6" max="6" width="0.82421875" style="1" customWidth="1"/>
    <col min="7" max="7" width="1.66796875" style="1" customWidth="1"/>
    <col min="8" max="8" width="0.82421875" style="1" customWidth="1"/>
    <col min="9" max="9" width="3.5" style="1" customWidth="1"/>
    <col min="10" max="10" width="0.82421875" style="1" customWidth="1"/>
    <col min="11" max="11" width="6.16015625" style="1" customWidth="1"/>
    <col min="12" max="17" width="18.16015625" style="1" customWidth="1"/>
    <col min="18" max="18" width="13.83203125" style="0" bestFit="1" customWidth="1"/>
  </cols>
  <sheetData>
    <row r="1" s="1" customFormat="1" ht="11.25" customHeight="1"/>
    <row r="2" spans="1:16" s="1" customFormat="1" ht="12.75" customHeight="1">
      <c r="A2" s="48" t="s">
        <v>75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="1" customFormat="1" ht="11.25" customHeight="1"/>
    <row r="4" spans="1:17" ht="11.25" customHeight="1">
      <c r="A4" s="33" t="s">
        <v>65</v>
      </c>
      <c r="B4" s="34"/>
      <c r="C4" s="36" t="s">
        <v>64</v>
      </c>
      <c r="D4" s="37"/>
      <c r="E4" s="37"/>
      <c r="F4" s="37"/>
      <c r="G4" s="37"/>
      <c r="H4" s="37"/>
      <c r="I4" s="37"/>
      <c r="J4" s="37"/>
      <c r="K4" s="38"/>
      <c r="L4" s="41" t="s">
        <v>55</v>
      </c>
      <c r="M4" s="41" t="s">
        <v>54</v>
      </c>
      <c r="N4" s="63" t="s">
        <v>56</v>
      </c>
      <c r="O4" s="36" t="s">
        <v>57</v>
      </c>
      <c r="P4" s="52" t="s">
        <v>58</v>
      </c>
      <c r="Q4"/>
    </row>
    <row r="5" spans="1:17" ht="35.25" customHeight="1" thickBot="1">
      <c r="A5" s="35"/>
      <c r="B5" s="35"/>
      <c r="C5" s="39"/>
      <c r="D5" s="39"/>
      <c r="E5" s="39"/>
      <c r="F5" s="39"/>
      <c r="G5" s="39"/>
      <c r="H5" s="39"/>
      <c r="I5" s="39"/>
      <c r="J5" s="39"/>
      <c r="K5" s="40"/>
      <c r="L5" s="42"/>
      <c r="M5" s="40"/>
      <c r="N5" s="64"/>
      <c r="O5" s="51"/>
      <c r="P5" s="53"/>
      <c r="Q5"/>
    </row>
    <row r="6" spans="1:16" s="2" customFormat="1" ht="12" customHeight="1">
      <c r="A6" s="60" t="s">
        <v>62</v>
      </c>
      <c r="B6" s="61"/>
      <c r="C6" s="61"/>
      <c r="D6" s="61"/>
      <c r="E6" s="61"/>
      <c r="F6" s="61"/>
      <c r="G6" s="61"/>
      <c r="H6" s="61"/>
      <c r="I6" s="61"/>
      <c r="J6" s="61"/>
      <c r="K6" s="62"/>
      <c r="L6" s="8">
        <f>L7+L24</f>
        <v>118429.82999999999</v>
      </c>
      <c r="M6" s="10">
        <f>M7+M24</f>
        <v>88822.3725</v>
      </c>
      <c r="N6" s="8">
        <f>N7+N24</f>
        <v>94347.33999999998</v>
      </c>
      <c r="O6" s="9">
        <f>N6*100/L6</f>
        <v>79.66518232779697</v>
      </c>
      <c r="P6" s="22">
        <f>N6*100/M6</f>
        <v>106.22024310372929</v>
      </c>
    </row>
    <row r="7" spans="1:16" s="1" customFormat="1" ht="11.25" customHeight="1">
      <c r="A7" s="57" t="s">
        <v>61</v>
      </c>
      <c r="B7" s="58"/>
      <c r="C7" s="58"/>
      <c r="D7" s="58"/>
      <c r="E7" s="58"/>
      <c r="F7" s="58"/>
      <c r="G7" s="58"/>
      <c r="H7" s="58"/>
      <c r="I7" s="58"/>
      <c r="J7" s="58"/>
      <c r="K7" s="59"/>
      <c r="L7" s="21">
        <f>L8+L9+L10+L11+L12+L13+L14+L15+L16+L17+L18+L19+L20+L23</f>
        <v>21997.7</v>
      </c>
      <c r="M7" s="21">
        <f>M9+M10+M11+M12+M13+M16+M17+M18+M19+M14+M15+M20+M23+M8</f>
        <v>16498.275</v>
      </c>
      <c r="N7" s="11">
        <f>N8+N9+N10+N11+N12+N13+N16+N17+N18+N19+N21+N22+N23+N14+N15+N20</f>
        <v>13696.429999999998</v>
      </c>
      <c r="O7" s="9">
        <f>N7*100/L7</f>
        <v>62.26300931461015</v>
      </c>
      <c r="P7" s="7">
        <f>N7*100/M7</f>
        <v>83.01734575281353</v>
      </c>
    </row>
    <row r="8" spans="1:16" s="2" customFormat="1" ht="57" customHeight="1" outlineLevel="1">
      <c r="A8" s="31" t="s">
        <v>1</v>
      </c>
      <c r="B8" s="31"/>
      <c r="C8" s="12" t="s">
        <v>2</v>
      </c>
      <c r="D8" s="32">
        <v>3305013</v>
      </c>
      <c r="E8" s="32"/>
      <c r="F8" s="32"/>
      <c r="G8" s="32"/>
      <c r="H8" s="32"/>
      <c r="I8" s="32" t="s">
        <v>3</v>
      </c>
      <c r="J8" s="32"/>
      <c r="K8" s="13" t="s">
        <v>4</v>
      </c>
      <c r="L8" s="14">
        <v>6</v>
      </c>
      <c r="M8" s="14">
        <f>L8/12*9</f>
        <v>4.5</v>
      </c>
      <c r="N8" s="14">
        <v>9</v>
      </c>
      <c r="O8" s="15">
        <f>N8*100/L8</f>
        <v>150</v>
      </c>
      <c r="P8" s="6">
        <f>N8*100/M8</f>
        <v>200</v>
      </c>
    </row>
    <row r="9" spans="1:16" s="2" customFormat="1" ht="18" customHeight="1" outlineLevel="1">
      <c r="A9" s="43" t="s">
        <v>59</v>
      </c>
      <c r="B9" s="31"/>
      <c r="C9" s="12" t="s">
        <v>6</v>
      </c>
      <c r="D9" s="32">
        <v>200001</v>
      </c>
      <c r="E9" s="32"/>
      <c r="F9" s="32"/>
      <c r="G9" s="32"/>
      <c r="H9" s="32"/>
      <c r="I9" s="32" t="s">
        <v>7</v>
      </c>
      <c r="J9" s="32"/>
      <c r="K9" s="13" t="s">
        <v>8</v>
      </c>
      <c r="L9" s="14">
        <v>10300</v>
      </c>
      <c r="M9" s="14">
        <f aca="true" t="shared" si="0" ref="M9:M32">L9/12*9</f>
        <v>7725</v>
      </c>
      <c r="N9" s="14">
        <v>7504.19</v>
      </c>
      <c r="O9" s="15">
        <f>N9*100/L9</f>
        <v>72.856213592233</v>
      </c>
      <c r="P9" s="6">
        <f>N9*100/M9</f>
        <v>97.14161812297735</v>
      </c>
    </row>
    <row r="10" spans="1:18" s="2" customFormat="1" ht="46.5" customHeight="1" outlineLevel="1">
      <c r="A10" s="31" t="s">
        <v>9</v>
      </c>
      <c r="B10" s="31"/>
      <c r="C10" s="12" t="s">
        <v>10</v>
      </c>
      <c r="D10" s="32" t="s">
        <v>11</v>
      </c>
      <c r="E10" s="32"/>
      <c r="F10" s="32"/>
      <c r="G10" s="32"/>
      <c r="H10" s="32"/>
      <c r="I10" s="32" t="s">
        <v>7</v>
      </c>
      <c r="J10" s="32"/>
      <c r="K10" s="13" t="s">
        <v>8</v>
      </c>
      <c r="L10" s="14">
        <v>1380</v>
      </c>
      <c r="M10" s="14">
        <f t="shared" si="0"/>
        <v>1035</v>
      </c>
      <c r="N10" s="14">
        <v>132.85</v>
      </c>
      <c r="O10" s="15">
        <f aca="true" t="shared" si="1" ref="O10:O32">N10*100/L10</f>
        <v>9.626811594202898</v>
      </c>
      <c r="P10" s="6">
        <f aca="true" t="shared" si="2" ref="P10:P32">N10*100/M10</f>
        <v>12.83574879227053</v>
      </c>
      <c r="R10" s="4"/>
    </row>
    <row r="11" spans="1:16" s="2" customFormat="1" ht="34.5" customHeight="1" outlineLevel="1">
      <c r="A11" s="31" t="s">
        <v>12</v>
      </c>
      <c r="B11" s="31"/>
      <c r="C11" s="12" t="s">
        <v>10</v>
      </c>
      <c r="D11" s="32" t="s">
        <v>13</v>
      </c>
      <c r="E11" s="32"/>
      <c r="F11" s="32"/>
      <c r="G11" s="32"/>
      <c r="H11" s="32"/>
      <c r="I11" s="32" t="s">
        <v>7</v>
      </c>
      <c r="J11" s="32"/>
      <c r="K11" s="13" t="s">
        <v>8</v>
      </c>
      <c r="L11" s="14">
        <v>3555</v>
      </c>
      <c r="M11" s="14">
        <f t="shared" si="0"/>
        <v>2666.25</v>
      </c>
      <c r="N11" s="14">
        <v>2823.71</v>
      </c>
      <c r="O11" s="15">
        <f t="shared" si="1"/>
        <v>79.42925457102672</v>
      </c>
      <c r="P11" s="6">
        <f t="shared" si="2"/>
        <v>105.90567276136896</v>
      </c>
    </row>
    <row r="12" spans="1:16" s="2" customFormat="1" ht="37.5" customHeight="1" outlineLevel="1">
      <c r="A12" s="31" t="s">
        <v>14</v>
      </c>
      <c r="B12" s="31"/>
      <c r="C12" s="12" t="s">
        <v>10</v>
      </c>
      <c r="D12" s="32" t="s">
        <v>15</v>
      </c>
      <c r="E12" s="32"/>
      <c r="F12" s="32"/>
      <c r="G12" s="32"/>
      <c r="H12" s="32"/>
      <c r="I12" s="32" t="s">
        <v>7</v>
      </c>
      <c r="J12" s="32"/>
      <c r="K12" s="13" t="s">
        <v>8</v>
      </c>
      <c r="L12" s="14">
        <v>1150</v>
      </c>
      <c r="M12" s="14">
        <f t="shared" si="0"/>
        <v>862.5</v>
      </c>
      <c r="N12" s="14">
        <v>31.85</v>
      </c>
      <c r="O12" s="15">
        <f t="shared" si="1"/>
        <v>2.7695652173913046</v>
      </c>
      <c r="P12" s="6">
        <f t="shared" si="2"/>
        <v>3.692753623188406</v>
      </c>
    </row>
    <row r="13" spans="1:16" s="2" customFormat="1" ht="48" customHeight="1" outlineLevel="1">
      <c r="A13" s="43" t="s">
        <v>60</v>
      </c>
      <c r="B13" s="31"/>
      <c r="C13" s="12" t="s">
        <v>16</v>
      </c>
      <c r="D13" s="32">
        <v>500013</v>
      </c>
      <c r="E13" s="32"/>
      <c r="F13" s="32"/>
      <c r="G13" s="32"/>
      <c r="H13" s="32"/>
      <c r="I13" s="32" t="s">
        <v>7</v>
      </c>
      <c r="J13" s="32"/>
      <c r="K13" s="13" t="s">
        <v>17</v>
      </c>
      <c r="L13" s="14">
        <v>750</v>
      </c>
      <c r="M13" s="14">
        <f t="shared" si="0"/>
        <v>562.5</v>
      </c>
      <c r="N13" s="14">
        <v>645.22</v>
      </c>
      <c r="O13" s="15">
        <f t="shared" si="1"/>
        <v>86.02933333333333</v>
      </c>
      <c r="P13" s="6">
        <f t="shared" si="2"/>
        <v>114.70577777777778</v>
      </c>
    </row>
    <row r="14" spans="1:16" s="2" customFormat="1" ht="38.25" customHeight="1" outlineLevel="1">
      <c r="A14" s="43" t="s">
        <v>70</v>
      </c>
      <c r="B14" s="31"/>
      <c r="C14" s="19" t="s">
        <v>16</v>
      </c>
      <c r="D14" s="32">
        <v>500013</v>
      </c>
      <c r="E14" s="32"/>
      <c r="F14" s="32"/>
      <c r="G14" s="32"/>
      <c r="H14" s="32"/>
      <c r="I14" s="32" t="s">
        <v>7</v>
      </c>
      <c r="J14" s="32"/>
      <c r="K14" s="13" t="s">
        <v>17</v>
      </c>
      <c r="L14" s="14">
        <v>2</v>
      </c>
      <c r="M14" s="14">
        <f t="shared" si="0"/>
        <v>1.5</v>
      </c>
      <c r="N14" s="14">
        <v>14.99</v>
      </c>
      <c r="O14" s="15">
        <f>N14*100/L14</f>
        <v>749.5</v>
      </c>
      <c r="P14" s="6">
        <f>N14*100/M14</f>
        <v>999.3333333333334</v>
      </c>
    </row>
    <row r="15" spans="1:16" s="2" customFormat="1" ht="38.25" customHeight="1" outlineLevel="1">
      <c r="A15" s="44" t="s">
        <v>71</v>
      </c>
      <c r="B15" s="45"/>
      <c r="C15" s="19">
        <v>114</v>
      </c>
      <c r="D15" s="23">
        <v>631313</v>
      </c>
      <c r="E15" s="24"/>
      <c r="F15" s="24"/>
      <c r="G15" s="24"/>
      <c r="H15" s="25"/>
      <c r="I15" s="26" t="s">
        <v>7</v>
      </c>
      <c r="J15" s="27"/>
      <c r="K15" s="13">
        <v>430</v>
      </c>
      <c r="L15" s="14">
        <v>14</v>
      </c>
      <c r="M15" s="14">
        <f t="shared" si="0"/>
        <v>10.5</v>
      </c>
      <c r="N15" s="14">
        <v>21.71</v>
      </c>
      <c r="O15" s="15">
        <f>N15*100/L15</f>
        <v>155.07142857142858</v>
      </c>
      <c r="P15" s="6">
        <f>N15*100/M15</f>
        <v>206.76190476190476</v>
      </c>
    </row>
    <row r="16" spans="1:16" s="2" customFormat="1" ht="48" customHeight="1" outlineLevel="1">
      <c r="A16" s="31" t="s">
        <v>18</v>
      </c>
      <c r="B16" s="31"/>
      <c r="C16" s="12" t="s">
        <v>19</v>
      </c>
      <c r="D16" s="32" t="s">
        <v>20</v>
      </c>
      <c r="E16" s="32"/>
      <c r="F16" s="32"/>
      <c r="G16" s="32"/>
      <c r="H16" s="32"/>
      <c r="I16" s="32" t="s">
        <v>7</v>
      </c>
      <c r="J16" s="32"/>
      <c r="K16" s="13" t="s">
        <v>21</v>
      </c>
      <c r="L16" s="14">
        <v>43</v>
      </c>
      <c r="M16" s="14">
        <f t="shared" si="0"/>
        <v>32.25</v>
      </c>
      <c r="N16" s="14">
        <v>107.84</v>
      </c>
      <c r="O16" s="15">
        <f>N16*100/L16</f>
        <v>250.7906976744186</v>
      </c>
      <c r="P16" s="6">
        <f>N16*100/M16</f>
        <v>334.38759689922483</v>
      </c>
    </row>
    <row r="17" spans="1:16" s="2" customFormat="1" ht="39" customHeight="1" outlineLevel="1">
      <c r="A17" s="43" t="s">
        <v>69</v>
      </c>
      <c r="B17" s="31"/>
      <c r="C17" s="12" t="s">
        <v>16</v>
      </c>
      <c r="D17" s="46" t="s">
        <v>74</v>
      </c>
      <c r="E17" s="47"/>
      <c r="F17" s="47"/>
      <c r="G17" s="47"/>
      <c r="H17" s="47"/>
      <c r="I17" s="32" t="s">
        <v>7</v>
      </c>
      <c r="J17" s="32"/>
      <c r="K17" s="13" t="s">
        <v>17</v>
      </c>
      <c r="L17" s="14">
        <v>2280.7</v>
      </c>
      <c r="M17" s="14">
        <f t="shared" si="0"/>
        <v>1710.5249999999999</v>
      </c>
      <c r="N17" s="14">
        <v>1308.9</v>
      </c>
      <c r="O17" s="15">
        <f t="shared" si="1"/>
        <v>57.3902749155961</v>
      </c>
      <c r="P17" s="6">
        <f t="shared" si="2"/>
        <v>76.52036655412813</v>
      </c>
    </row>
    <row r="18" spans="1:16" s="2" customFormat="1" ht="24.75" customHeight="1" outlineLevel="1">
      <c r="A18" s="31" t="s">
        <v>22</v>
      </c>
      <c r="B18" s="31"/>
      <c r="C18" s="12" t="s">
        <v>23</v>
      </c>
      <c r="D18" s="32" t="s">
        <v>24</v>
      </c>
      <c r="E18" s="32"/>
      <c r="F18" s="32"/>
      <c r="G18" s="32"/>
      <c r="H18" s="32"/>
      <c r="I18" s="32" t="s">
        <v>7</v>
      </c>
      <c r="J18" s="32"/>
      <c r="K18" s="13" t="s">
        <v>25</v>
      </c>
      <c r="L18" s="14">
        <v>18</v>
      </c>
      <c r="M18" s="14">
        <f t="shared" si="0"/>
        <v>13.5</v>
      </c>
      <c r="N18" s="14">
        <v>20.7</v>
      </c>
      <c r="O18" s="15">
        <f>N18*100/L18</f>
        <v>115</v>
      </c>
      <c r="P18" s="6">
        <f>N18*100/M18</f>
        <v>153.33333333333334</v>
      </c>
    </row>
    <row r="19" spans="1:16" s="2" customFormat="1" ht="21.75" customHeight="1" outlineLevel="1">
      <c r="A19" s="31" t="s">
        <v>26</v>
      </c>
      <c r="B19" s="31"/>
      <c r="C19" s="12" t="s">
        <v>23</v>
      </c>
      <c r="D19" s="32" t="s">
        <v>27</v>
      </c>
      <c r="E19" s="32"/>
      <c r="F19" s="32"/>
      <c r="G19" s="32"/>
      <c r="H19" s="32"/>
      <c r="I19" s="32" t="s">
        <v>7</v>
      </c>
      <c r="J19" s="32"/>
      <c r="K19" s="13" t="s">
        <v>25</v>
      </c>
      <c r="L19" s="14">
        <v>64</v>
      </c>
      <c r="M19" s="14">
        <f t="shared" si="0"/>
        <v>48</v>
      </c>
      <c r="N19" s="14">
        <v>70.72</v>
      </c>
      <c r="O19" s="15">
        <f>N19*100/L19</f>
        <v>110.5</v>
      </c>
      <c r="P19" s="6">
        <f>N19*100/M19</f>
        <v>147.33333333333334</v>
      </c>
    </row>
    <row r="20" spans="1:16" s="2" customFormat="1" ht="36.75" customHeight="1" outlineLevel="1">
      <c r="A20" s="28" t="s">
        <v>72</v>
      </c>
      <c r="B20" s="29"/>
      <c r="C20" s="19">
        <v>113</v>
      </c>
      <c r="D20" s="26" t="s">
        <v>73</v>
      </c>
      <c r="E20" s="30"/>
      <c r="F20" s="30"/>
      <c r="G20" s="30"/>
      <c r="H20" s="27"/>
      <c r="I20" s="26" t="s">
        <v>7</v>
      </c>
      <c r="J20" s="27"/>
      <c r="K20" s="13">
        <v>130</v>
      </c>
      <c r="L20" s="14">
        <v>100</v>
      </c>
      <c r="M20" s="14">
        <f t="shared" si="0"/>
        <v>75</v>
      </c>
      <c r="N20" s="14">
        <v>137.15</v>
      </c>
      <c r="O20" s="15">
        <f>N20*100/L20</f>
        <v>137.15</v>
      </c>
      <c r="P20" s="6">
        <f>N20*100/M20</f>
        <v>182.86666666666667</v>
      </c>
    </row>
    <row r="21" spans="1:16" s="2" customFormat="1" ht="21.75" customHeight="1" outlineLevel="1">
      <c r="A21" s="31" t="s">
        <v>28</v>
      </c>
      <c r="B21" s="31"/>
      <c r="C21" s="12" t="s">
        <v>29</v>
      </c>
      <c r="D21" s="32" t="s">
        <v>30</v>
      </c>
      <c r="E21" s="32"/>
      <c r="F21" s="32"/>
      <c r="G21" s="32"/>
      <c r="H21" s="32"/>
      <c r="I21" s="32" t="s">
        <v>7</v>
      </c>
      <c r="J21" s="32"/>
      <c r="K21" s="13" t="s">
        <v>31</v>
      </c>
      <c r="L21" s="14" t="s">
        <v>5</v>
      </c>
      <c r="M21" s="14"/>
      <c r="N21" s="14">
        <v>-24.96</v>
      </c>
      <c r="O21" s="15"/>
      <c r="P21" s="6"/>
    </row>
    <row r="22" spans="1:16" s="2" customFormat="1" ht="21.75" customHeight="1" outlineLevel="1">
      <c r="A22" s="31" t="s">
        <v>32</v>
      </c>
      <c r="B22" s="31"/>
      <c r="C22" s="12" t="s">
        <v>29</v>
      </c>
      <c r="D22" s="32" t="s">
        <v>33</v>
      </c>
      <c r="E22" s="32"/>
      <c r="F22" s="32"/>
      <c r="G22" s="32"/>
      <c r="H22" s="32"/>
      <c r="I22" s="32" t="s">
        <v>7</v>
      </c>
      <c r="J22" s="32"/>
      <c r="K22" s="13" t="s">
        <v>31</v>
      </c>
      <c r="L22" s="14" t="s">
        <v>5</v>
      </c>
      <c r="M22" s="14"/>
      <c r="N22" s="14">
        <v>46.5</v>
      </c>
      <c r="O22" s="15"/>
      <c r="P22" s="6"/>
    </row>
    <row r="23" spans="1:16" s="2" customFormat="1" ht="21.75" customHeight="1" outlineLevel="1">
      <c r="A23" s="31" t="s">
        <v>34</v>
      </c>
      <c r="B23" s="31"/>
      <c r="C23" s="12" t="s">
        <v>35</v>
      </c>
      <c r="D23" s="46" t="s">
        <v>66</v>
      </c>
      <c r="E23" s="47"/>
      <c r="F23" s="47"/>
      <c r="G23" s="47"/>
      <c r="H23" s="47"/>
      <c r="I23" s="32" t="s">
        <v>7</v>
      </c>
      <c r="J23" s="32"/>
      <c r="K23" s="13" t="s">
        <v>31</v>
      </c>
      <c r="L23" s="14">
        <v>2335</v>
      </c>
      <c r="M23" s="14">
        <f t="shared" si="0"/>
        <v>1751.25</v>
      </c>
      <c r="N23" s="14">
        <v>846.06</v>
      </c>
      <c r="O23" s="15">
        <f>N23*100/L23</f>
        <v>36.2338329764454</v>
      </c>
      <c r="P23" s="6">
        <f>N23*100/M23</f>
        <v>48.311777301927194</v>
      </c>
    </row>
    <row r="24" spans="1:16" s="2" customFormat="1" ht="21.75" customHeight="1" outlineLevel="1">
      <c r="A24" s="54" t="s">
        <v>63</v>
      </c>
      <c r="B24" s="55"/>
      <c r="C24" s="55"/>
      <c r="D24" s="55"/>
      <c r="E24" s="55"/>
      <c r="F24" s="55"/>
      <c r="G24" s="55"/>
      <c r="H24" s="55"/>
      <c r="I24" s="55"/>
      <c r="J24" s="55"/>
      <c r="K24" s="56"/>
      <c r="L24" s="16">
        <f>L25+L26+L28+L29+L30+L31+L32+L27</f>
        <v>96432.12999999999</v>
      </c>
      <c r="M24" s="16">
        <f t="shared" si="0"/>
        <v>72324.09749999999</v>
      </c>
      <c r="N24" s="16">
        <f>N25+N26+N28+N29+N30+N31+N32</f>
        <v>80650.90999999999</v>
      </c>
      <c r="O24" s="9">
        <f t="shared" si="1"/>
        <v>83.63489430338208</v>
      </c>
      <c r="P24" s="7">
        <f t="shared" si="2"/>
        <v>111.51319240450944</v>
      </c>
    </row>
    <row r="25" spans="1:16" s="2" customFormat="1" ht="26.25" customHeight="1" outlineLevel="1">
      <c r="A25" s="31" t="s">
        <v>36</v>
      </c>
      <c r="B25" s="31"/>
      <c r="C25" s="12" t="s">
        <v>37</v>
      </c>
      <c r="D25" s="32" t="s">
        <v>38</v>
      </c>
      <c r="E25" s="32"/>
      <c r="F25" s="32"/>
      <c r="G25" s="32"/>
      <c r="H25" s="32"/>
      <c r="I25" s="32" t="s">
        <v>7</v>
      </c>
      <c r="J25" s="32"/>
      <c r="K25" s="13" t="s">
        <v>39</v>
      </c>
      <c r="L25" s="14">
        <v>4507</v>
      </c>
      <c r="M25" s="14">
        <f t="shared" si="0"/>
        <v>3380.25</v>
      </c>
      <c r="N25" s="14">
        <v>4507</v>
      </c>
      <c r="O25" s="15">
        <f t="shared" si="1"/>
        <v>100</v>
      </c>
      <c r="P25" s="6">
        <f t="shared" si="2"/>
        <v>133.33333333333334</v>
      </c>
    </row>
    <row r="26" spans="1:16" s="2" customFormat="1" ht="26.25" customHeight="1" outlineLevel="1">
      <c r="A26" s="31" t="s">
        <v>40</v>
      </c>
      <c r="B26" s="31"/>
      <c r="C26" s="12" t="s">
        <v>37</v>
      </c>
      <c r="D26" s="32" t="s">
        <v>41</v>
      </c>
      <c r="E26" s="32"/>
      <c r="F26" s="32"/>
      <c r="G26" s="32"/>
      <c r="H26" s="32"/>
      <c r="I26" s="32" t="s">
        <v>7</v>
      </c>
      <c r="J26" s="32"/>
      <c r="K26" s="13" t="s">
        <v>39</v>
      </c>
      <c r="L26" s="14">
        <v>2740.88</v>
      </c>
      <c r="M26" s="14">
        <f t="shared" si="0"/>
        <v>2055.66</v>
      </c>
      <c r="N26" s="14">
        <v>2548.31</v>
      </c>
      <c r="O26" s="15">
        <f>N26*100/L26</f>
        <v>92.97415428621464</v>
      </c>
      <c r="P26" s="6">
        <f>N26*100/M26</f>
        <v>123.9655390482862</v>
      </c>
    </row>
    <row r="27" spans="1:16" s="2" customFormat="1" ht="36.75" customHeight="1" outlineLevel="1">
      <c r="A27" s="28" t="s">
        <v>76</v>
      </c>
      <c r="B27" s="29"/>
      <c r="C27" s="20">
        <v>202</v>
      </c>
      <c r="D27" s="26" t="s">
        <v>77</v>
      </c>
      <c r="E27" s="30"/>
      <c r="F27" s="30"/>
      <c r="G27" s="30"/>
      <c r="H27" s="27"/>
      <c r="I27" s="26" t="s">
        <v>7</v>
      </c>
      <c r="J27" s="27"/>
      <c r="K27" s="13">
        <v>151</v>
      </c>
      <c r="L27" s="14">
        <v>1541.9</v>
      </c>
      <c r="M27" s="14">
        <f t="shared" si="0"/>
        <v>1156.4250000000002</v>
      </c>
      <c r="N27" s="14">
        <v>0</v>
      </c>
      <c r="O27" s="15">
        <f>N27*100/L27</f>
        <v>0</v>
      </c>
      <c r="P27" s="6">
        <f>N27*100/M27</f>
        <v>0</v>
      </c>
    </row>
    <row r="28" spans="1:16" s="2" customFormat="1" ht="79.5" customHeight="1" outlineLevel="1">
      <c r="A28" s="31" t="s">
        <v>42</v>
      </c>
      <c r="B28" s="31"/>
      <c r="C28" s="12" t="s">
        <v>37</v>
      </c>
      <c r="D28" s="32" t="s">
        <v>43</v>
      </c>
      <c r="E28" s="32"/>
      <c r="F28" s="32"/>
      <c r="G28" s="32"/>
      <c r="H28" s="32"/>
      <c r="I28" s="32" t="s">
        <v>44</v>
      </c>
      <c r="J28" s="32"/>
      <c r="K28" s="13" t="s">
        <v>39</v>
      </c>
      <c r="L28" s="14">
        <v>55715.78</v>
      </c>
      <c r="M28" s="14">
        <f t="shared" si="0"/>
        <v>41786.835</v>
      </c>
      <c r="N28" s="14">
        <v>55371.32</v>
      </c>
      <c r="O28" s="15">
        <f t="shared" si="1"/>
        <v>99.38175504318525</v>
      </c>
      <c r="P28" s="6">
        <f t="shared" si="2"/>
        <v>132.509006724247</v>
      </c>
    </row>
    <row r="29" spans="1:16" s="2" customFormat="1" ht="43.5" customHeight="1" outlineLevel="1">
      <c r="A29" s="31" t="s">
        <v>45</v>
      </c>
      <c r="B29" s="31"/>
      <c r="C29" s="12" t="s">
        <v>37</v>
      </c>
      <c r="D29" s="32" t="s">
        <v>46</v>
      </c>
      <c r="E29" s="32"/>
      <c r="F29" s="32"/>
      <c r="G29" s="32"/>
      <c r="H29" s="32"/>
      <c r="I29" s="32" t="s">
        <v>44</v>
      </c>
      <c r="J29" s="32"/>
      <c r="K29" s="13" t="s">
        <v>39</v>
      </c>
      <c r="L29" s="14">
        <v>16279.52</v>
      </c>
      <c r="M29" s="14">
        <f t="shared" si="0"/>
        <v>12209.640000000001</v>
      </c>
      <c r="N29" s="14">
        <v>7604.97</v>
      </c>
      <c r="O29" s="15">
        <f t="shared" si="1"/>
        <v>46.71495228360541</v>
      </c>
      <c r="P29" s="6">
        <f t="shared" si="2"/>
        <v>62.28660304480721</v>
      </c>
    </row>
    <row r="30" spans="1:16" s="2" customFormat="1" ht="48" customHeight="1" outlineLevel="1">
      <c r="A30" s="31" t="s">
        <v>47</v>
      </c>
      <c r="B30" s="31"/>
      <c r="C30" s="12" t="s">
        <v>37</v>
      </c>
      <c r="D30" s="32" t="s">
        <v>48</v>
      </c>
      <c r="E30" s="32"/>
      <c r="F30" s="32"/>
      <c r="G30" s="32"/>
      <c r="H30" s="32"/>
      <c r="I30" s="32" t="s">
        <v>49</v>
      </c>
      <c r="J30" s="32"/>
      <c r="K30" s="13" t="s">
        <v>39</v>
      </c>
      <c r="L30" s="14">
        <v>4108.58</v>
      </c>
      <c r="M30" s="14">
        <f t="shared" si="0"/>
        <v>3081.435</v>
      </c>
      <c r="N30" s="14">
        <v>4015.66</v>
      </c>
      <c r="O30" s="15">
        <f t="shared" si="1"/>
        <v>97.73839136636016</v>
      </c>
      <c r="P30" s="6">
        <f t="shared" si="2"/>
        <v>130.31785515514687</v>
      </c>
    </row>
    <row r="31" spans="1:16" s="2" customFormat="1" ht="52.5" customHeight="1" outlineLevel="1" thickBot="1">
      <c r="A31" s="31" t="s">
        <v>50</v>
      </c>
      <c r="B31" s="31"/>
      <c r="C31" s="18" t="s">
        <v>37</v>
      </c>
      <c r="D31" s="32" t="s">
        <v>51</v>
      </c>
      <c r="E31" s="32"/>
      <c r="F31" s="32"/>
      <c r="G31" s="32"/>
      <c r="H31" s="32"/>
      <c r="I31" s="32" t="s">
        <v>52</v>
      </c>
      <c r="J31" s="32"/>
      <c r="K31" s="13" t="s">
        <v>39</v>
      </c>
      <c r="L31" s="14">
        <v>5292</v>
      </c>
      <c r="M31" s="14">
        <f t="shared" si="0"/>
        <v>3969</v>
      </c>
      <c r="N31" s="14">
        <v>5292</v>
      </c>
      <c r="O31" s="15">
        <f>N31*100/L31</f>
        <v>100</v>
      </c>
      <c r="P31" s="17">
        <f>N31*100/M31</f>
        <v>133.33333333333334</v>
      </c>
    </row>
    <row r="32" spans="1:16" s="2" customFormat="1" ht="61.5" customHeight="1" outlineLevel="1" thickBot="1">
      <c r="A32" s="43" t="s">
        <v>67</v>
      </c>
      <c r="B32" s="31"/>
      <c r="C32" s="12" t="s">
        <v>37</v>
      </c>
      <c r="D32" s="46" t="s">
        <v>68</v>
      </c>
      <c r="E32" s="47"/>
      <c r="F32" s="47"/>
      <c r="G32" s="47"/>
      <c r="H32" s="47"/>
      <c r="I32" s="32" t="s">
        <v>52</v>
      </c>
      <c r="J32" s="32"/>
      <c r="K32" s="13" t="s">
        <v>39</v>
      </c>
      <c r="L32" s="14">
        <v>6246.47</v>
      </c>
      <c r="M32" s="14">
        <f t="shared" si="0"/>
        <v>4684.8525</v>
      </c>
      <c r="N32" s="14">
        <v>1311.65</v>
      </c>
      <c r="O32" s="15">
        <f t="shared" si="1"/>
        <v>20.99825981714472</v>
      </c>
      <c r="P32" s="17">
        <f t="shared" si="2"/>
        <v>27.997679756192966</v>
      </c>
    </row>
    <row r="33" spans="1:15" s="1" customFormat="1" ht="12.75" customHeight="1">
      <c r="A33" s="49" t="s">
        <v>0</v>
      </c>
      <c r="B33" s="49"/>
      <c r="C33" s="50"/>
      <c r="D33" s="50"/>
      <c r="E33" s="50"/>
      <c r="F33" s="50"/>
      <c r="G33" s="50"/>
      <c r="H33" s="50"/>
      <c r="I33" s="50"/>
      <c r="J33" s="50"/>
      <c r="K33" s="3"/>
      <c r="L33" s="3"/>
      <c r="M33" s="3"/>
      <c r="N33" s="5"/>
      <c r="O33" s="3" t="s">
        <v>53</v>
      </c>
    </row>
  </sheetData>
  <sheetProtection/>
  <mergeCells count="85">
    <mergeCell ref="A27:B27"/>
    <mergeCell ref="D27:H27"/>
    <mergeCell ref="I27:J27"/>
    <mergeCell ref="O4:O5"/>
    <mergeCell ref="P4:P5"/>
    <mergeCell ref="A24:K24"/>
    <mergeCell ref="A7:K7"/>
    <mergeCell ref="A6:K6"/>
    <mergeCell ref="M4:M5"/>
    <mergeCell ref="N4:N5"/>
    <mergeCell ref="A22:B22"/>
    <mergeCell ref="D22:H22"/>
    <mergeCell ref="I22:J22"/>
    <mergeCell ref="A2:P2"/>
    <mergeCell ref="A32:B32"/>
    <mergeCell ref="D32:H32"/>
    <mergeCell ref="I32:J32"/>
    <mergeCell ref="A33:B33"/>
    <mergeCell ref="C33:J33"/>
    <mergeCell ref="A30:B30"/>
    <mergeCell ref="D30:H30"/>
    <mergeCell ref="I30:J30"/>
    <mergeCell ref="A31:B31"/>
    <mergeCell ref="D31:H31"/>
    <mergeCell ref="I31:J31"/>
    <mergeCell ref="A28:B28"/>
    <mergeCell ref="D28:H28"/>
    <mergeCell ref="I28:J28"/>
    <mergeCell ref="A29:B29"/>
    <mergeCell ref="D29:H29"/>
    <mergeCell ref="I29:J29"/>
    <mergeCell ref="A25:B25"/>
    <mergeCell ref="D25:H25"/>
    <mergeCell ref="I25:J25"/>
    <mergeCell ref="A26:B26"/>
    <mergeCell ref="D26:H26"/>
    <mergeCell ref="I26:J26"/>
    <mergeCell ref="A23:B23"/>
    <mergeCell ref="D23:H23"/>
    <mergeCell ref="I23:J23"/>
    <mergeCell ref="A21:B21"/>
    <mergeCell ref="D21:H21"/>
    <mergeCell ref="I21:J21"/>
    <mergeCell ref="A19:B19"/>
    <mergeCell ref="D19:H19"/>
    <mergeCell ref="I19:J19"/>
    <mergeCell ref="A17:B17"/>
    <mergeCell ref="D17:H17"/>
    <mergeCell ref="I17:J17"/>
    <mergeCell ref="A18:B18"/>
    <mergeCell ref="D18:H18"/>
    <mergeCell ref="I18:J18"/>
    <mergeCell ref="A16:B16"/>
    <mergeCell ref="D16:H16"/>
    <mergeCell ref="I16:J16"/>
    <mergeCell ref="A14:B14"/>
    <mergeCell ref="D14:H14"/>
    <mergeCell ref="I14:J14"/>
    <mergeCell ref="A15:B15"/>
    <mergeCell ref="I11:J11"/>
    <mergeCell ref="A12:B12"/>
    <mergeCell ref="D12:H12"/>
    <mergeCell ref="I12:J12"/>
    <mergeCell ref="A13:B13"/>
    <mergeCell ref="D13:H13"/>
    <mergeCell ref="I13:J13"/>
    <mergeCell ref="A4:B5"/>
    <mergeCell ref="C4:K5"/>
    <mergeCell ref="L4:L5"/>
    <mergeCell ref="A10:B10"/>
    <mergeCell ref="D10:H10"/>
    <mergeCell ref="I10:J10"/>
    <mergeCell ref="A9:B9"/>
    <mergeCell ref="D9:H9"/>
    <mergeCell ref="I9:J9"/>
    <mergeCell ref="D15:H15"/>
    <mergeCell ref="I15:J15"/>
    <mergeCell ref="A20:B20"/>
    <mergeCell ref="D20:H20"/>
    <mergeCell ref="I20:J20"/>
    <mergeCell ref="A8:B8"/>
    <mergeCell ref="D8:H8"/>
    <mergeCell ref="I8:J8"/>
    <mergeCell ref="A11:B11"/>
    <mergeCell ref="D11:H11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2016-10-26T06:43:10Z</cp:lastPrinted>
  <dcterms:created xsi:type="dcterms:W3CDTF">2016-04-27T04:40:17Z</dcterms:created>
  <dcterms:modified xsi:type="dcterms:W3CDTF">2016-10-26T06:44:25Z</dcterms:modified>
  <cp:category/>
  <cp:version/>
  <cp:contentType/>
  <cp:contentStatus/>
  <cp:revision>1</cp:revision>
</cp:coreProperties>
</file>