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<sst xmlns="http://schemas.openxmlformats.org/spreadsheetml/2006/main" count="139" uniqueCount="77">
  <si>
    <t xml:space="preserve"> Наименование дохода</t>
  </si>
  <si>
    <t>Код дохода</t>
  </si>
  <si>
    <t>Утвержденные бюджетные назначения тыс.руб.</t>
  </si>
  <si>
    <t>План на отчетный период тыс.руб.</t>
  </si>
  <si>
    <t>Фактическое исполнение тыс. руб.</t>
  </si>
  <si>
    <t>% исполнения к плану года</t>
  </si>
  <si>
    <t>% исполнения к плану отчетного периода</t>
  </si>
  <si>
    <t xml:space="preserve">     ДОХОДЫ БЮДЖЕТА - ВСЕГО</t>
  </si>
  <si>
    <t xml:space="preserve">     СОБСТВЕННЫЕ ДОХОДЫ</t>
  </si>
  <si>
    <t xml:space="preserve">Налог на доходы физических лиц </t>
  </si>
  <si>
    <t>101</t>
  </si>
  <si>
    <t>0200001</t>
  </si>
  <si>
    <t>0000</t>
  </si>
  <si>
    <t>110</t>
  </si>
  <si>
    <t>Единый сельскохозяйственный налог</t>
  </si>
  <si>
    <t>105</t>
  </si>
  <si>
    <t>0301001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</si>
  <si>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</si>
  <si>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</si>
  <si>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0103013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</si>
  <si>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</si>
  <si>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</si>
  <si>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физических лиц, обладающих земельным участком, расположенным в границах городских поселений</t>
  </si>
  <si>
    <t>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</si>
  <si>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</si>
  <si>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111</t>
  </si>
  <si>
    <t>0501313</t>
  </si>
  <si>
    <t>120</t>
  </si>
  <si>
    <t>Доходы, получаемые в виде арендной платы за земельные участки, находящиеся в собственности городских поселений</t>
  </si>
  <si>
    <t>0502513</t>
  </si>
  <si>
    <t>0503513</t>
  </si>
  <si>
    <t>-</t>
  </si>
  <si>
    <t>Доходы от сдачи в аренду имущества,составляющих казну городских поселений (за исключением земельных участков)</t>
  </si>
  <si>
    <t>0507513</t>
  </si>
  <si>
    <t>Прочие поступления от использования имущества имущества, находящегося в оперативном управлении органов управления городских поселений и созданных ими учреждений (за исключением имущества муниципальных автономных учреждений)</t>
  </si>
  <si>
    <t>0904513</t>
  </si>
  <si>
    <t>Прочие доходы от оказания платных услуг (работ) получателями средств бюджетов поселений</t>
  </si>
  <si>
    <t>113</t>
  </si>
  <si>
    <t>0199513</t>
  </si>
  <si>
    <t>130</t>
  </si>
  <si>
    <t>Прочие доходы от компенсации затрат бюджетов городских поселений</t>
  </si>
  <si>
    <t>0299513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</si>
  <si>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</si>
  <si>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0601313</t>
  </si>
  <si>
    <t>Доходы от реализации иного имущества, находящегося в собственности городских поселений(за исключением имущества муниципальных бюджетных и автономных учреждений а так же имущества муниципальных унитарных предприятий, в том числе казенных), в части реализации основных средств по указанному имуществу.</t>
  </si>
  <si>
    <t>114</t>
  </si>
  <si>
    <t>0205313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</si>
  <si>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</si>
  <si>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0602513</t>
  </si>
  <si>
    <t>Плата за увеличение площади земельных участков</t>
  </si>
  <si>
    <t>0631313</t>
  </si>
  <si>
    <t xml:space="preserve">      БЕЗВОЗМЕЗДНЫЕ ПОСТУПЛЕНИЯ</t>
  </si>
  <si>
    <t>Дотации бюджетам поселений на поддержку мер по обеспечению сбалансированности бюджетов</t>
  </si>
  <si>
    <t>202</t>
  </si>
  <si>
    <t>0100313</t>
  </si>
  <si>
    <t>151</t>
  </si>
  <si>
    <t>Субсидии бюджетам городских поселений на осуществление целевых мероприятий в отношении автомобильных дорог общего пользования местного значения за счет республиканского бюджета Республики марий Эл</t>
  </si>
  <si>
    <t>2999913</t>
  </si>
  <si>
    <t>0020</t>
  </si>
  <si>
    <t>Субсидии бюджетам городских поселений на реализацию программ формирования современной городской среды Республики Марий Эл</t>
  </si>
  <si>
    <t>2555513</t>
  </si>
  <si>
    <t>Субсидии бюджетам городских поселений на осуществление первичного воинского учета на территориях, где отсутствуют военные комисариаты</t>
  </si>
  <si>
    <t>3511813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</si>
  <si>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</si>
  <si>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4001413</t>
  </si>
  <si>
    <t>0210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</si>
  <si>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</si>
  <si>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207</t>
  </si>
  <si>
    <t>0502013</t>
  </si>
  <si>
    <t xml:space="preserve"> </t>
  </si>
  <si>
    <t> </t>
  </si>
  <si>
    <t>Справка об исполнении бюджета муниципального образования "Городское поселение Красногорский" за 1 квартал 2023 год</t>
  </si>
  <si>
    <t>Доходы от сдачи в аренду имущества, находящихся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</si>
  <si>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Невыясненные поступления, зачисляемые в бюджеты гороских поселений</t>
  </si>
  <si>
    <t>0105013</t>
  </si>
  <si>
    <t>Инициативные платежи, зачисляемые в бюджеты гороских поселений</t>
  </si>
  <si>
    <t>1503013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</si>
</sst>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8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4" fontId="3" fillId="33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0" borderId="13" xfId="0" applyNumberFormat="1" applyFont="1" applyBorder="1" applyAlignment="1">
      <alignment horizontal="right"/>
    </xf>
    <xf numFmtId="0" fontId="0" fillId="0" borderId="0" xfId="0" applyNumberFormat="1" applyAlignment="1">
      <alignment horizontal="left" vertical="top"/>
    </xf>
    <xf numFmtId="4" fontId="3" fillId="33" borderId="12" xfId="0" applyNumberFormat="1" applyFont="1" applyFill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4" fillId="33" borderId="14" xfId="0" applyNumberFormat="1" applyFont="1" applyFill="1" applyBorder="1" applyAlignment="1">
      <alignment horizontal="center" vertical="top"/>
    </xf>
    <xf numFmtId="0" fontId="4" fillId="33" borderId="15" xfId="0" applyNumberFormat="1" applyFont="1" applyFill="1" applyBorder="1" applyAlignment="1">
      <alignment horizontal="center" vertical="top"/>
    </xf>
    <xf numFmtId="4" fontId="4" fillId="33" borderId="13" xfId="0" applyNumberFormat="1" applyFont="1" applyFill="1" applyBorder="1" applyAlignment="1">
      <alignment horizontal="right" vertical="top"/>
    </xf>
    <xf numFmtId="4" fontId="4" fillId="33" borderId="12" xfId="0" applyNumberFormat="1" applyFont="1" applyFill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left" vertical="top"/>
    </xf>
    <xf numFmtId="4" fontId="3" fillId="33" borderId="13" xfId="0" applyNumberFormat="1" applyFont="1" applyFill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0" fillId="0" borderId="17" xfId="0" applyFont="1" applyBorder="1" applyAlignment="1">
      <alignment horizontal="left"/>
    </xf>
    <xf numFmtId="4" fontId="0" fillId="0" borderId="17" xfId="0" applyNumberFormat="1" applyFont="1" applyBorder="1" applyAlignment="1">
      <alignment horizontal="left"/>
    </xf>
    <xf numFmtId="4" fontId="4" fillId="33" borderId="18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horizontal="left"/>
    </xf>
    <xf numFmtId="4" fontId="4" fillId="33" borderId="19" xfId="0" applyNumberFormat="1" applyFont="1" applyFill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top"/>
    </xf>
    <xf numFmtId="4" fontId="4" fillId="33" borderId="20" xfId="0" applyNumberFormat="1" applyFont="1" applyFill="1" applyBorder="1" applyAlignment="1">
      <alignment horizontal="right" vertical="top"/>
    </xf>
    <xf numFmtId="4" fontId="4" fillId="0" borderId="20" xfId="0" applyNumberFormat="1" applyFont="1" applyBorder="1" applyAlignment="1">
      <alignment horizontal="right" vertical="top"/>
    </xf>
    <xf numFmtId="0" fontId="4" fillId="33" borderId="21" xfId="0" applyNumberFormat="1" applyFont="1" applyFill="1" applyBorder="1" applyAlignment="1">
      <alignment horizontal="left" vertical="top" wrapText="1" indent="2"/>
    </xf>
    <xf numFmtId="0" fontId="4" fillId="33" borderId="14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top"/>
    </xf>
    <xf numFmtId="0" fontId="0" fillId="0" borderId="2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3" fillId="33" borderId="13" xfId="0" applyNumberFormat="1" applyFont="1" applyFill="1" applyBorder="1" applyAlignment="1">
      <alignment horizontal="left" vertical="top" wrapText="1"/>
    </xf>
    <xf numFmtId="0" fontId="4" fillId="0" borderId="21" xfId="0" applyNumberFormat="1" applyFont="1" applyFill="1" applyBorder="1" applyAlignment="1">
      <alignment horizontal="left" vertical="top" wrapText="1" indent="2"/>
    </xf>
    <xf numFmtId="0" fontId="3" fillId="33" borderId="11" xfId="0" applyNumberFormat="1" applyFont="1" applyFill="1" applyBorder="1" applyAlignment="1">
      <alignment horizontal="left" vertical="top"/>
    </xf>
    <xf numFmtId="0" fontId="2" fillId="0" borderId="0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4"/>
  <sheetViews>
    <sheetView tabSelected="1" zoomScale="86" zoomScaleNormal="86" zoomScalePageLayoutView="0" workbookViewId="0" topLeftCell="A1">
      <selection activeCell="P7" sqref="P7"/>
    </sheetView>
  </sheetViews>
  <sheetFormatPr defaultColWidth="10.66015625" defaultRowHeight="11.25" outlineLevelRow="1"/>
  <cols>
    <col min="1" max="1" width="18.16015625" style="1" customWidth="1"/>
    <col min="2" max="2" width="38.5" style="1" customWidth="1"/>
    <col min="3" max="3" width="5.33203125" style="1" customWidth="1"/>
    <col min="4" max="4" width="3.5" style="1" customWidth="1"/>
    <col min="5" max="5" width="2.5" style="1" customWidth="1"/>
    <col min="6" max="6" width="0.82421875" style="1" customWidth="1"/>
    <col min="7" max="7" width="1.66796875" style="1" customWidth="1"/>
    <col min="8" max="8" width="4.16015625" style="1" customWidth="1"/>
    <col min="9" max="9" width="3.5" style="1" customWidth="1"/>
    <col min="10" max="10" width="2.33203125" style="1" customWidth="1"/>
    <col min="11" max="11" width="6.16015625" style="1" customWidth="1"/>
    <col min="12" max="17" width="18.16015625" style="1" customWidth="1"/>
    <col min="18" max="18" width="13.83203125" style="0" customWidth="1"/>
  </cols>
  <sheetData>
    <row r="1" s="1" customFormat="1" ht="11.25" customHeight="1"/>
    <row r="2" spans="1:16" s="1" customFormat="1" ht="20.25" customHeight="1">
      <c r="A2" s="33" t="s">
        <v>71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="1" customFormat="1" ht="11.25" customHeight="1"/>
    <row r="4" spans="1:17" ht="11.25" customHeight="1">
      <c r="A4" s="34" t="s">
        <v>0</v>
      </c>
      <c r="B4" s="34"/>
      <c r="C4" s="35" t="s">
        <v>1</v>
      </c>
      <c r="D4" s="35"/>
      <c r="E4" s="35"/>
      <c r="F4" s="35"/>
      <c r="G4" s="35"/>
      <c r="H4" s="35"/>
      <c r="I4" s="35"/>
      <c r="J4" s="35"/>
      <c r="K4" s="35"/>
      <c r="L4" s="36" t="s">
        <v>2</v>
      </c>
      <c r="M4" s="37" t="s">
        <v>3</v>
      </c>
      <c r="N4" s="35" t="s">
        <v>4</v>
      </c>
      <c r="O4" s="38" t="s">
        <v>5</v>
      </c>
      <c r="P4" s="39" t="s">
        <v>6</v>
      </c>
      <c r="Q4"/>
    </row>
    <row r="5" spans="1:17" ht="47.25" customHeight="1">
      <c r="A5" s="34"/>
      <c r="B5" s="34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35"/>
      <c r="O5" s="38"/>
      <c r="P5" s="39"/>
      <c r="Q5"/>
    </row>
    <row r="6" spans="1:16" s="6" customFormat="1" ht="25.5" customHeight="1">
      <c r="A6" s="32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2">
        <f>L7+L27</f>
        <v>27134.631550000002</v>
      </c>
      <c r="M6" s="3">
        <f>M7+M27</f>
        <v>6783.6578875000005</v>
      </c>
      <c r="N6" s="2">
        <f>N7+N27</f>
        <v>4180.7461</v>
      </c>
      <c r="O6" s="4">
        <f aca="true" t="shared" si="0" ref="O6:O14">N6*100/L6</f>
        <v>15.407417979110168</v>
      </c>
      <c r="P6" s="5">
        <f aca="true" t="shared" si="1" ref="P6:P14">N6*100/M6</f>
        <v>61.62967191644067</v>
      </c>
    </row>
    <row r="7" spans="1:16" s="1" customFormat="1" ht="23.25" customHeight="1">
      <c r="A7" s="32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">
        <f>SUM(L8:L26)</f>
        <v>19053</v>
      </c>
      <c r="M7" s="3">
        <f>SUM(M8:M26)</f>
        <v>4763.25</v>
      </c>
      <c r="N7" s="3">
        <f>SUM(N8:N26)</f>
        <v>4055.9591</v>
      </c>
      <c r="O7" s="4">
        <f t="shared" si="0"/>
        <v>21.287771479557026</v>
      </c>
      <c r="P7" s="5">
        <f t="shared" si="1"/>
        <v>85.1510859182281</v>
      </c>
    </row>
    <row r="8" spans="1:16" s="6" customFormat="1" ht="25.5" customHeight="1" outlineLevel="1">
      <c r="A8" s="25" t="s">
        <v>9</v>
      </c>
      <c r="B8" s="25"/>
      <c r="C8" s="9" t="s">
        <v>10</v>
      </c>
      <c r="D8" s="27" t="s">
        <v>11</v>
      </c>
      <c r="E8" s="27"/>
      <c r="F8" s="27"/>
      <c r="G8" s="27"/>
      <c r="H8" s="27"/>
      <c r="I8" s="26" t="s">
        <v>12</v>
      </c>
      <c r="J8" s="26"/>
      <c r="K8" s="10" t="s">
        <v>13</v>
      </c>
      <c r="L8" s="11">
        <v>13571</v>
      </c>
      <c r="M8" s="11">
        <f aca="true" t="shared" si="2" ref="M8:M24">SUM(L8/4*1)</f>
        <v>3392.75</v>
      </c>
      <c r="N8" s="11">
        <v>2879.14926</v>
      </c>
      <c r="O8" s="12">
        <f t="shared" si="0"/>
        <v>21.215453982757353</v>
      </c>
      <c r="P8" s="13">
        <f t="shared" si="1"/>
        <v>84.86181593102941</v>
      </c>
    </row>
    <row r="9" spans="1:16" s="6" customFormat="1" ht="27.75" customHeight="1" outlineLevel="1">
      <c r="A9" s="25" t="s">
        <v>14</v>
      </c>
      <c r="B9" s="25"/>
      <c r="C9" s="9" t="s">
        <v>15</v>
      </c>
      <c r="D9" s="27" t="s">
        <v>16</v>
      </c>
      <c r="E9" s="27"/>
      <c r="F9" s="27"/>
      <c r="G9" s="27"/>
      <c r="H9" s="27"/>
      <c r="I9" s="26" t="s">
        <v>12</v>
      </c>
      <c r="J9" s="26"/>
      <c r="K9" s="10" t="s">
        <v>13</v>
      </c>
      <c r="L9" s="11">
        <v>91</v>
      </c>
      <c r="M9" s="11">
        <f t="shared" si="2"/>
        <v>22.75</v>
      </c>
      <c r="N9" s="11">
        <v>6.5115</v>
      </c>
      <c r="O9" s="12">
        <f t="shared" si="0"/>
        <v>7.155494505494505</v>
      </c>
      <c r="P9" s="13">
        <f t="shared" si="1"/>
        <v>28.62197802197802</v>
      </c>
    </row>
    <row r="10" spans="1:18" s="6" customFormat="1" ht="64.5" customHeight="1" outlineLevel="1">
      <c r="A10" s="25" t="s">
        <v>17</v>
      </c>
      <c r="B10" s="25"/>
      <c r="C10" s="9" t="s">
        <v>18</v>
      </c>
      <c r="D10" s="26" t="s">
        <v>19</v>
      </c>
      <c r="E10" s="26"/>
      <c r="F10" s="26"/>
      <c r="G10" s="26"/>
      <c r="H10" s="26"/>
      <c r="I10" s="26" t="s">
        <v>12</v>
      </c>
      <c r="J10" s="26"/>
      <c r="K10" s="10" t="s">
        <v>13</v>
      </c>
      <c r="L10" s="11">
        <v>1160</v>
      </c>
      <c r="M10" s="11">
        <f t="shared" si="2"/>
        <v>290</v>
      </c>
      <c r="N10" s="11">
        <v>33.44965</v>
      </c>
      <c r="O10" s="12">
        <f t="shared" si="0"/>
        <v>2.883590517241379</v>
      </c>
      <c r="P10" s="13">
        <f t="shared" si="1"/>
        <v>11.534362068965516</v>
      </c>
      <c r="R10" s="14"/>
    </row>
    <row r="11" spans="1:16" s="6" customFormat="1" ht="46.5" customHeight="1" outlineLevel="1">
      <c r="A11" s="25" t="s">
        <v>20</v>
      </c>
      <c r="B11" s="25"/>
      <c r="C11" s="9" t="s">
        <v>18</v>
      </c>
      <c r="D11" s="26" t="s">
        <v>21</v>
      </c>
      <c r="E11" s="26"/>
      <c r="F11" s="26"/>
      <c r="G11" s="26"/>
      <c r="H11" s="26"/>
      <c r="I11" s="26" t="s">
        <v>12</v>
      </c>
      <c r="J11" s="26"/>
      <c r="K11" s="10" t="s">
        <v>13</v>
      </c>
      <c r="L11" s="11">
        <v>726</v>
      </c>
      <c r="M11" s="11">
        <f t="shared" si="2"/>
        <v>181.5</v>
      </c>
      <c r="N11" s="11">
        <v>157.344</v>
      </c>
      <c r="O11" s="12">
        <f t="shared" si="0"/>
        <v>21.672727272727272</v>
      </c>
      <c r="P11" s="13">
        <f t="shared" si="1"/>
        <v>86.69090909090909</v>
      </c>
    </row>
    <row r="12" spans="1:16" s="6" customFormat="1" ht="57.75" customHeight="1" outlineLevel="1">
      <c r="A12" s="25" t="s">
        <v>22</v>
      </c>
      <c r="B12" s="25"/>
      <c r="C12" s="9" t="s">
        <v>18</v>
      </c>
      <c r="D12" s="26" t="s">
        <v>23</v>
      </c>
      <c r="E12" s="26"/>
      <c r="F12" s="26"/>
      <c r="G12" s="26"/>
      <c r="H12" s="26"/>
      <c r="I12" s="26" t="s">
        <v>12</v>
      </c>
      <c r="J12" s="26"/>
      <c r="K12" s="10" t="s">
        <v>13</v>
      </c>
      <c r="L12" s="11">
        <v>260</v>
      </c>
      <c r="M12" s="11">
        <f t="shared" si="2"/>
        <v>65</v>
      </c>
      <c r="N12" s="11">
        <v>-5.06952</v>
      </c>
      <c r="O12" s="12">
        <f t="shared" si="0"/>
        <v>-1.9498153846153845</v>
      </c>
      <c r="P12" s="13">
        <f t="shared" si="1"/>
        <v>-7.799261538461538</v>
      </c>
    </row>
    <row r="13" spans="1:16" s="6" customFormat="1" ht="68.25" customHeight="1" outlineLevel="1">
      <c r="A13" s="25" t="s">
        <v>24</v>
      </c>
      <c r="B13" s="25"/>
      <c r="C13" s="9" t="s">
        <v>25</v>
      </c>
      <c r="D13" s="26" t="s">
        <v>26</v>
      </c>
      <c r="E13" s="26"/>
      <c r="F13" s="26"/>
      <c r="G13" s="26"/>
      <c r="H13" s="26"/>
      <c r="I13" s="26" t="s">
        <v>12</v>
      </c>
      <c r="J13" s="26"/>
      <c r="K13" s="10" t="s">
        <v>27</v>
      </c>
      <c r="L13" s="11">
        <v>600</v>
      </c>
      <c r="M13" s="11">
        <f t="shared" si="2"/>
        <v>150</v>
      </c>
      <c r="N13" s="11">
        <v>499.56387</v>
      </c>
      <c r="O13" s="12">
        <f t="shared" si="0"/>
        <v>83.26064500000001</v>
      </c>
      <c r="P13" s="13">
        <f t="shared" si="1"/>
        <v>333.04258000000004</v>
      </c>
    </row>
    <row r="14" spans="1:16" s="6" customFormat="1" ht="45.75" customHeight="1" outlineLevel="1">
      <c r="A14" s="25" t="s">
        <v>28</v>
      </c>
      <c r="B14" s="25"/>
      <c r="C14" s="9" t="s">
        <v>25</v>
      </c>
      <c r="D14" s="27" t="s">
        <v>29</v>
      </c>
      <c r="E14" s="27"/>
      <c r="F14" s="27"/>
      <c r="G14" s="27"/>
      <c r="H14" s="27"/>
      <c r="I14" s="26" t="s">
        <v>12</v>
      </c>
      <c r="J14" s="26"/>
      <c r="K14" s="10">
        <v>120</v>
      </c>
      <c r="L14" s="11">
        <v>320</v>
      </c>
      <c r="M14" s="11">
        <f t="shared" si="2"/>
        <v>80</v>
      </c>
      <c r="N14" s="11">
        <v>200.01147</v>
      </c>
      <c r="O14" s="12">
        <f t="shared" si="0"/>
        <v>62.503584375</v>
      </c>
      <c r="P14" s="13">
        <f t="shared" si="1"/>
        <v>250.0143375</v>
      </c>
    </row>
    <row r="15" spans="1:16" s="6" customFormat="1" ht="78" customHeight="1" outlineLevel="1">
      <c r="A15" s="31" t="s">
        <v>72</v>
      </c>
      <c r="B15" s="31"/>
      <c r="C15" s="9" t="s">
        <v>25</v>
      </c>
      <c r="D15" s="27" t="s">
        <v>30</v>
      </c>
      <c r="E15" s="27"/>
      <c r="F15" s="27"/>
      <c r="G15" s="27"/>
      <c r="H15" s="27"/>
      <c r="I15" s="26" t="s">
        <v>12</v>
      </c>
      <c r="J15" s="26"/>
      <c r="K15" s="10">
        <v>120</v>
      </c>
      <c r="L15" s="11">
        <v>0</v>
      </c>
      <c r="M15" s="11">
        <f t="shared" si="2"/>
        <v>0</v>
      </c>
      <c r="N15" s="11">
        <v>0</v>
      </c>
      <c r="O15" s="12" t="s">
        <v>31</v>
      </c>
      <c r="P15" s="13" t="s">
        <v>31</v>
      </c>
    </row>
    <row r="16" spans="1:16" s="6" customFormat="1" ht="57.75" customHeight="1" outlineLevel="1">
      <c r="A16" s="25" t="s">
        <v>32</v>
      </c>
      <c r="B16" s="25"/>
      <c r="C16" s="9" t="s">
        <v>25</v>
      </c>
      <c r="D16" s="26" t="s">
        <v>33</v>
      </c>
      <c r="E16" s="26"/>
      <c r="F16" s="26"/>
      <c r="G16" s="26"/>
      <c r="H16" s="26"/>
      <c r="I16" s="26" t="s">
        <v>12</v>
      </c>
      <c r="J16" s="26"/>
      <c r="K16" s="10">
        <v>120</v>
      </c>
      <c r="L16" s="11">
        <v>650</v>
      </c>
      <c r="M16" s="11">
        <f t="shared" si="2"/>
        <v>162.5</v>
      </c>
      <c r="N16" s="11">
        <v>66.53316</v>
      </c>
      <c r="O16" s="12">
        <f>N16*100/L16</f>
        <v>10.235870769230768</v>
      </c>
      <c r="P16" s="13">
        <f>N16*100/M16</f>
        <v>40.94348307692307</v>
      </c>
    </row>
    <row r="17" spans="1:16" s="6" customFormat="1" ht="111" customHeight="1" outlineLevel="1">
      <c r="A17" s="25" t="s">
        <v>34</v>
      </c>
      <c r="B17" s="25"/>
      <c r="C17" s="9" t="s">
        <v>25</v>
      </c>
      <c r="D17" s="26" t="s">
        <v>35</v>
      </c>
      <c r="E17" s="26"/>
      <c r="F17" s="26"/>
      <c r="G17" s="26"/>
      <c r="H17" s="26"/>
      <c r="I17" s="26" t="s">
        <v>12</v>
      </c>
      <c r="J17" s="26"/>
      <c r="K17" s="10" t="s">
        <v>27</v>
      </c>
      <c r="L17" s="11">
        <v>300</v>
      </c>
      <c r="M17" s="11">
        <f t="shared" si="2"/>
        <v>75</v>
      </c>
      <c r="N17" s="11">
        <v>158.58623</v>
      </c>
      <c r="O17" s="12">
        <f>N17*100/L17</f>
        <v>52.86207666666667</v>
      </c>
      <c r="P17" s="13">
        <f>N17*100/M17</f>
        <v>211.44830666666667</v>
      </c>
    </row>
    <row r="18" spans="1:16" s="6" customFormat="1" ht="41.25" customHeight="1" outlineLevel="1">
      <c r="A18" s="25" t="s">
        <v>36</v>
      </c>
      <c r="B18" s="25"/>
      <c r="C18" s="9" t="s">
        <v>37</v>
      </c>
      <c r="D18" s="26" t="s">
        <v>38</v>
      </c>
      <c r="E18" s="26"/>
      <c r="F18" s="26"/>
      <c r="G18" s="26"/>
      <c r="H18" s="26"/>
      <c r="I18" s="26" t="s">
        <v>12</v>
      </c>
      <c r="J18" s="26"/>
      <c r="K18" s="10" t="s">
        <v>39</v>
      </c>
      <c r="L18" s="11">
        <v>80</v>
      </c>
      <c r="M18" s="11">
        <f t="shared" si="2"/>
        <v>20</v>
      </c>
      <c r="N18" s="11">
        <v>7.68512</v>
      </c>
      <c r="O18" s="12" t="s">
        <v>31</v>
      </c>
      <c r="P18" s="13" t="s">
        <v>31</v>
      </c>
    </row>
    <row r="19" spans="1:16" s="6" customFormat="1" ht="53.25" customHeight="1" outlineLevel="1">
      <c r="A19" s="25" t="s">
        <v>40</v>
      </c>
      <c r="B19" s="25"/>
      <c r="C19" s="9" t="s">
        <v>37</v>
      </c>
      <c r="D19" s="26" t="s">
        <v>41</v>
      </c>
      <c r="E19" s="26"/>
      <c r="F19" s="26"/>
      <c r="G19" s="26"/>
      <c r="H19" s="26"/>
      <c r="I19" s="26" t="s">
        <v>12</v>
      </c>
      <c r="J19" s="26"/>
      <c r="K19" s="10">
        <v>130</v>
      </c>
      <c r="L19" s="11">
        <v>0</v>
      </c>
      <c r="M19" s="11">
        <f t="shared" si="2"/>
        <v>0</v>
      </c>
      <c r="N19" s="11">
        <v>0</v>
      </c>
      <c r="O19" s="12" t="s">
        <v>31</v>
      </c>
      <c r="P19" s="13" t="s">
        <v>31</v>
      </c>
    </row>
    <row r="20" spans="1:16" s="6" customFormat="1" ht="57.75" customHeight="1" outlineLevel="1">
      <c r="A20" s="25" t="s">
        <v>42</v>
      </c>
      <c r="B20" s="25"/>
      <c r="C20" s="9" t="s">
        <v>37</v>
      </c>
      <c r="D20" s="27" t="s">
        <v>43</v>
      </c>
      <c r="E20" s="27"/>
      <c r="F20" s="27"/>
      <c r="G20" s="27"/>
      <c r="H20" s="27"/>
      <c r="I20" s="26" t="s">
        <v>12</v>
      </c>
      <c r="J20" s="26"/>
      <c r="K20" s="10">
        <v>430</v>
      </c>
      <c r="L20" s="11">
        <v>0</v>
      </c>
      <c r="M20" s="11">
        <f t="shared" si="2"/>
        <v>0</v>
      </c>
      <c r="N20" s="11">
        <v>0</v>
      </c>
      <c r="O20" s="12" t="s">
        <v>31</v>
      </c>
      <c r="P20" s="13" t="s">
        <v>31</v>
      </c>
    </row>
    <row r="21" spans="1:16" s="6" customFormat="1" ht="66.75" customHeight="1" outlineLevel="1">
      <c r="A21" s="25" t="s">
        <v>44</v>
      </c>
      <c r="B21" s="25"/>
      <c r="C21" s="9" t="s">
        <v>45</v>
      </c>
      <c r="D21" s="26" t="s">
        <v>46</v>
      </c>
      <c r="E21" s="26"/>
      <c r="F21" s="26"/>
      <c r="G21" s="26"/>
      <c r="H21" s="26"/>
      <c r="I21" s="26" t="s">
        <v>12</v>
      </c>
      <c r="J21" s="26"/>
      <c r="K21" s="10">
        <v>410</v>
      </c>
      <c r="L21" s="11">
        <v>200</v>
      </c>
      <c r="M21" s="11">
        <f t="shared" si="2"/>
        <v>50</v>
      </c>
      <c r="N21" s="11">
        <v>0</v>
      </c>
      <c r="O21" s="12" t="s">
        <v>31</v>
      </c>
      <c r="P21" s="13" t="s">
        <v>31</v>
      </c>
    </row>
    <row r="22" spans="1:16" s="6" customFormat="1" ht="59.25" customHeight="1" outlineLevel="1">
      <c r="A22" s="25" t="s">
        <v>42</v>
      </c>
      <c r="B22" s="25"/>
      <c r="C22" s="9" t="s">
        <v>45</v>
      </c>
      <c r="D22" s="27" t="s">
        <v>43</v>
      </c>
      <c r="E22" s="27"/>
      <c r="F22" s="27"/>
      <c r="G22" s="27"/>
      <c r="H22" s="27"/>
      <c r="I22" s="26" t="s">
        <v>12</v>
      </c>
      <c r="J22" s="26"/>
      <c r="K22" s="10">
        <v>430</v>
      </c>
      <c r="L22" s="11">
        <v>850</v>
      </c>
      <c r="M22" s="11">
        <f t="shared" si="2"/>
        <v>212.5</v>
      </c>
      <c r="N22" s="11">
        <v>34.59129</v>
      </c>
      <c r="O22" s="12" t="s">
        <v>31</v>
      </c>
      <c r="P22" s="13" t="s">
        <v>31</v>
      </c>
    </row>
    <row r="23" spans="1:16" s="6" customFormat="1" ht="69" customHeight="1" outlineLevel="1">
      <c r="A23" s="25" t="s">
        <v>47</v>
      </c>
      <c r="B23" s="25"/>
      <c r="C23" s="9">
        <v>114</v>
      </c>
      <c r="D23" s="27" t="s">
        <v>48</v>
      </c>
      <c r="E23" s="27"/>
      <c r="F23" s="27"/>
      <c r="G23" s="27"/>
      <c r="H23" s="27"/>
      <c r="I23" s="26" t="s">
        <v>12</v>
      </c>
      <c r="J23" s="26"/>
      <c r="K23" s="10">
        <v>430</v>
      </c>
      <c r="L23" s="11">
        <v>0</v>
      </c>
      <c r="M23" s="11">
        <f t="shared" si="2"/>
        <v>0</v>
      </c>
      <c r="N23" s="11">
        <v>0</v>
      </c>
      <c r="O23" s="12" t="s">
        <v>31</v>
      </c>
      <c r="P23" s="13" t="s">
        <v>31</v>
      </c>
    </row>
    <row r="24" spans="1:16" s="6" customFormat="1" ht="39" customHeight="1" outlineLevel="1">
      <c r="A24" s="25" t="s">
        <v>49</v>
      </c>
      <c r="B24" s="25"/>
      <c r="C24" s="9" t="s">
        <v>45</v>
      </c>
      <c r="D24" s="27" t="s">
        <v>50</v>
      </c>
      <c r="E24" s="27"/>
      <c r="F24" s="27"/>
      <c r="G24" s="27"/>
      <c r="H24" s="27"/>
      <c r="I24" s="26" t="s">
        <v>12</v>
      </c>
      <c r="J24" s="26"/>
      <c r="K24" s="10">
        <v>430</v>
      </c>
      <c r="L24" s="11">
        <v>150</v>
      </c>
      <c r="M24" s="11">
        <f t="shared" si="2"/>
        <v>37.5</v>
      </c>
      <c r="N24" s="11">
        <v>2.25635</v>
      </c>
      <c r="O24" s="12" t="s">
        <v>31</v>
      </c>
      <c r="P24" s="13" t="s">
        <v>31</v>
      </c>
    </row>
    <row r="25" spans="1:16" s="6" customFormat="1" ht="39" customHeight="1" outlineLevel="1">
      <c r="A25" s="25" t="s">
        <v>73</v>
      </c>
      <c r="B25" s="25"/>
      <c r="C25" s="9">
        <v>117</v>
      </c>
      <c r="D25" s="27" t="s">
        <v>74</v>
      </c>
      <c r="E25" s="27"/>
      <c r="F25" s="27"/>
      <c r="G25" s="27"/>
      <c r="H25" s="27"/>
      <c r="I25" s="26" t="s">
        <v>12</v>
      </c>
      <c r="J25" s="26"/>
      <c r="K25" s="10">
        <v>180</v>
      </c>
      <c r="L25" s="11">
        <v>0</v>
      </c>
      <c r="M25" s="11">
        <f>SUM(L25/4*1)</f>
        <v>0</v>
      </c>
      <c r="N25" s="11">
        <v>15.34672</v>
      </c>
      <c r="O25" s="12" t="s">
        <v>31</v>
      </c>
      <c r="P25" s="13" t="s">
        <v>31</v>
      </c>
    </row>
    <row r="26" spans="1:16" s="6" customFormat="1" ht="39" customHeight="1" outlineLevel="1">
      <c r="A26" s="25" t="s">
        <v>75</v>
      </c>
      <c r="B26" s="25"/>
      <c r="C26" s="9">
        <v>117</v>
      </c>
      <c r="D26" s="27" t="s">
        <v>76</v>
      </c>
      <c r="E26" s="27"/>
      <c r="F26" s="27"/>
      <c r="G26" s="27"/>
      <c r="H26" s="27"/>
      <c r="I26" s="26" t="s">
        <v>12</v>
      </c>
      <c r="J26" s="26"/>
      <c r="K26" s="10">
        <v>150</v>
      </c>
      <c r="L26" s="11">
        <v>95</v>
      </c>
      <c r="M26" s="11">
        <f>SUM(L26/4*1)</f>
        <v>23.75</v>
      </c>
      <c r="N26" s="11">
        <v>0</v>
      </c>
      <c r="O26" s="12" t="s">
        <v>31</v>
      </c>
      <c r="P26" s="13" t="s">
        <v>31</v>
      </c>
    </row>
    <row r="27" spans="1:16" s="6" customFormat="1" ht="16.5" customHeight="1" outlineLevel="1">
      <c r="A27" s="30" t="s">
        <v>51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15">
        <f>SUM(L29:L33)</f>
        <v>8081.631550000001</v>
      </c>
      <c r="M27" s="15">
        <f>SUM(M29:M33)</f>
        <v>2020.4078875000002</v>
      </c>
      <c r="N27" s="15">
        <f>SUM(N29:N33)</f>
        <v>124.787</v>
      </c>
      <c r="O27" s="7">
        <f>N27*100/L27</f>
        <v>1.5440817764081312</v>
      </c>
      <c r="P27" s="8">
        <f>N27*100/M27</f>
        <v>6.176327105632525</v>
      </c>
    </row>
    <row r="28" spans="1:16" s="6" customFormat="1" ht="25.5" customHeight="1" hidden="1" outlineLevel="1">
      <c r="A28" s="25" t="s">
        <v>52</v>
      </c>
      <c r="B28" s="25"/>
      <c r="C28" s="9" t="s">
        <v>53</v>
      </c>
      <c r="D28" s="26" t="s">
        <v>54</v>
      </c>
      <c r="E28" s="26"/>
      <c r="F28" s="26"/>
      <c r="G28" s="26"/>
      <c r="H28" s="26"/>
      <c r="I28" s="26" t="s">
        <v>12</v>
      </c>
      <c r="J28" s="26"/>
      <c r="K28" s="10" t="s">
        <v>55</v>
      </c>
      <c r="L28" s="11"/>
      <c r="M28" s="11"/>
      <c r="N28" s="11"/>
      <c r="O28" s="12"/>
      <c r="P28" s="13"/>
    </row>
    <row r="29" spans="1:16" s="6" customFormat="1" ht="71.25" customHeight="1" outlineLevel="1">
      <c r="A29" s="25" t="s">
        <v>56</v>
      </c>
      <c r="B29" s="25"/>
      <c r="C29" s="9" t="s">
        <v>53</v>
      </c>
      <c r="D29" s="26" t="s">
        <v>57</v>
      </c>
      <c r="E29" s="26"/>
      <c r="F29" s="26"/>
      <c r="G29" s="26"/>
      <c r="H29" s="26"/>
      <c r="I29" s="27" t="s">
        <v>58</v>
      </c>
      <c r="J29" s="27"/>
      <c r="K29" s="10">
        <v>150</v>
      </c>
      <c r="L29" s="11">
        <v>3525.24894</v>
      </c>
      <c r="M29" s="11">
        <f>SUM(L29/4*1)</f>
        <v>881.312235</v>
      </c>
      <c r="N29" s="11">
        <v>0</v>
      </c>
      <c r="O29" s="12">
        <f>N29*100/L29</f>
        <v>0</v>
      </c>
      <c r="P29" s="13">
        <f>N29*100/M29</f>
        <v>0</v>
      </c>
    </row>
    <row r="30" spans="1:16" s="6" customFormat="1" ht="67.5" customHeight="1" outlineLevel="1">
      <c r="A30" s="25" t="s">
        <v>59</v>
      </c>
      <c r="B30" s="25"/>
      <c r="C30" s="9" t="s">
        <v>53</v>
      </c>
      <c r="D30" s="26" t="s">
        <v>60</v>
      </c>
      <c r="E30" s="26"/>
      <c r="F30" s="26"/>
      <c r="G30" s="26"/>
      <c r="H30" s="26"/>
      <c r="I30" s="27" t="s">
        <v>12</v>
      </c>
      <c r="J30" s="27"/>
      <c r="K30" s="10">
        <v>150</v>
      </c>
      <c r="L30" s="11">
        <v>3248.773</v>
      </c>
      <c r="M30" s="11">
        <f>SUM(L30/4*1)</f>
        <v>812.19325</v>
      </c>
      <c r="N30" s="11">
        <v>0</v>
      </c>
      <c r="O30" s="12">
        <f>N30*100/L30</f>
        <v>0</v>
      </c>
      <c r="P30" s="16">
        <f>N30*100/M30</f>
        <v>0</v>
      </c>
    </row>
    <row r="31" spans="1:16" s="6" customFormat="1" ht="56.25" customHeight="1" outlineLevel="1">
      <c r="A31" s="25" t="s">
        <v>61</v>
      </c>
      <c r="B31" s="25"/>
      <c r="C31" s="9" t="s">
        <v>53</v>
      </c>
      <c r="D31" s="26" t="s">
        <v>62</v>
      </c>
      <c r="E31" s="26"/>
      <c r="F31" s="26"/>
      <c r="G31" s="26"/>
      <c r="H31" s="26"/>
      <c r="I31" s="27" t="s">
        <v>12</v>
      </c>
      <c r="J31" s="27"/>
      <c r="K31" s="10">
        <v>150</v>
      </c>
      <c r="L31" s="11">
        <v>548.6</v>
      </c>
      <c r="M31" s="11">
        <f>SUM(L31/4*1)</f>
        <v>137.15</v>
      </c>
      <c r="N31" s="11">
        <v>124.787</v>
      </c>
      <c r="O31" s="19">
        <f>N31*100/L31</f>
        <v>22.746445497630333</v>
      </c>
      <c r="P31" s="16">
        <f>N31*100/M31</f>
        <v>90.98578199052133</v>
      </c>
    </row>
    <row r="32" spans="1:16" s="6" customFormat="1" ht="81" customHeight="1" outlineLevel="1">
      <c r="A32" s="25" t="s">
        <v>63</v>
      </c>
      <c r="B32" s="25"/>
      <c r="C32" s="9" t="s">
        <v>53</v>
      </c>
      <c r="D32" s="26" t="s">
        <v>64</v>
      </c>
      <c r="E32" s="26"/>
      <c r="F32" s="26"/>
      <c r="G32" s="26"/>
      <c r="H32" s="26"/>
      <c r="I32" s="27" t="s">
        <v>65</v>
      </c>
      <c r="J32" s="27"/>
      <c r="K32" s="10">
        <v>150</v>
      </c>
      <c r="L32" s="11">
        <v>729.00961</v>
      </c>
      <c r="M32" s="11">
        <f>SUM(L32/4*1)</f>
        <v>182.2524025</v>
      </c>
      <c r="N32" s="12">
        <v>0</v>
      </c>
      <c r="O32" s="21">
        <f>N32*100/L32</f>
        <v>0</v>
      </c>
      <c r="P32" s="22">
        <f>N32*100/M32</f>
        <v>0</v>
      </c>
    </row>
    <row r="33" spans="1:16" s="6" customFormat="1" ht="78.75" customHeight="1" outlineLevel="1" thickBot="1">
      <c r="A33" s="25" t="s">
        <v>66</v>
      </c>
      <c r="B33" s="25"/>
      <c r="C33" s="9" t="s">
        <v>67</v>
      </c>
      <c r="D33" s="26" t="s">
        <v>68</v>
      </c>
      <c r="E33" s="26"/>
      <c r="F33" s="26"/>
      <c r="G33" s="26"/>
      <c r="H33" s="26"/>
      <c r="I33" s="27" t="s">
        <v>12</v>
      </c>
      <c r="J33" s="27"/>
      <c r="K33" s="10">
        <v>150</v>
      </c>
      <c r="L33" s="11">
        <v>30</v>
      </c>
      <c r="M33" s="11">
        <f>SUM(L33/4*1)</f>
        <v>7.5</v>
      </c>
      <c r="N33" s="12">
        <v>0</v>
      </c>
      <c r="O33" s="23">
        <f>N33*100/L33</f>
        <v>0</v>
      </c>
      <c r="P33" s="24">
        <f>N33*100/M33</f>
        <v>0</v>
      </c>
    </row>
    <row r="34" spans="1:15" s="1" customFormat="1" ht="12.75" customHeight="1">
      <c r="A34" s="28" t="s">
        <v>69</v>
      </c>
      <c r="B34" s="28"/>
      <c r="C34" s="29"/>
      <c r="D34" s="29"/>
      <c r="E34" s="29"/>
      <c r="F34" s="29"/>
      <c r="G34" s="29"/>
      <c r="H34" s="29"/>
      <c r="I34" s="29"/>
      <c r="J34" s="29"/>
      <c r="K34" s="17"/>
      <c r="L34" s="17"/>
      <c r="M34" s="17"/>
      <c r="N34" s="18"/>
      <c r="O34" s="20" t="s">
        <v>70</v>
      </c>
    </row>
  </sheetData>
  <sheetProtection selectLockedCells="1" selectUnlockedCells="1"/>
  <mergeCells count="88">
    <mergeCell ref="A2:P2"/>
    <mergeCell ref="A4:B5"/>
    <mergeCell ref="C4:K5"/>
    <mergeCell ref="L4:L5"/>
    <mergeCell ref="M4:M5"/>
    <mergeCell ref="N4:N5"/>
    <mergeCell ref="O4:O5"/>
    <mergeCell ref="P4:P5"/>
    <mergeCell ref="A6:K6"/>
    <mergeCell ref="A7:K7"/>
    <mergeCell ref="A8:B8"/>
    <mergeCell ref="D8:H8"/>
    <mergeCell ref="I8:J8"/>
    <mergeCell ref="A9:B9"/>
    <mergeCell ref="D9:H9"/>
    <mergeCell ref="I9:J9"/>
    <mergeCell ref="A10:B10"/>
    <mergeCell ref="D10:H10"/>
    <mergeCell ref="I10:J10"/>
    <mergeCell ref="A11:B11"/>
    <mergeCell ref="D11:H11"/>
    <mergeCell ref="I11:J11"/>
    <mergeCell ref="A12:B12"/>
    <mergeCell ref="D12:H12"/>
    <mergeCell ref="I12:J12"/>
    <mergeCell ref="A13:B13"/>
    <mergeCell ref="D13:H13"/>
    <mergeCell ref="I13:J13"/>
    <mergeCell ref="A14:B14"/>
    <mergeCell ref="D14:H14"/>
    <mergeCell ref="I14:J14"/>
    <mergeCell ref="A15:B15"/>
    <mergeCell ref="D15:H15"/>
    <mergeCell ref="I15:J15"/>
    <mergeCell ref="A16:B16"/>
    <mergeCell ref="D16:H16"/>
    <mergeCell ref="I16:J16"/>
    <mergeCell ref="A17:B17"/>
    <mergeCell ref="D17:H17"/>
    <mergeCell ref="I17:J17"/>
    <mergeCell ref="A18:B18"/>
    <mergeCell ref="D18:H18"/>
    <mergeCell ref="I18:J18"/>
    <mergeCell ref="A19:B19"/>
    <mergeCell ref="D19:H19"/>
    <mergeCell ref="I19:J19"/>
    <mergeCell ref="A20:B20"/>
    <mergeCell ref="D20:H20"/>
    <mergeCell ref="I20:J20"/>
    <mergeCell ref="A21:B21"/>
    <mergeCell ref="D21:H21"/>
    <mergeCell ref="I21:J21"/>
    <mergeCell ref="A22:B22"/>
    <mergeCell ref="D22:H22"/>
    <mergeCell ref="I22:J22"/>
    <mergeCell ref="A23:B23"/>
    <mergeCell ref="D23:H23"/>
    <mergeCell ref="I23:J23"/>
    <mergeCell ref="A24:B24"/>
    <mergeCell ref="D24:H24"/>
    <mergeCell ref="I24:J24"/>
    <mergeCell ref="A27:K27"/>
    <mergeCell ref="A28:B28"/>
    <mergeCell ref="D28:H28"/>
    <mergeCell ref="I28:J28"/>
    <mergeCell ref="I26:J26"/>
    <mergeCell ref="A29:B29"/>
    <mergeCell ref="D29:H29"/>
    <mergeCell ref="I29:J29"/>
    <mergeCell ref="A30:B30"/>
    <mergeCell ref="D30:H30"/>
    <mergeCell ref="I30:J30"/>
    <mergeCell ref="A31:B31"/>
    <mergeCell ref="D31:H31"/>
    <mergeCell ref="I31:J31"/>
    <mergeCell ref="A32:B32"/>
    <mergeCell ref="D32:H32"/>
    <mergeCell ref="I32:J32"/>
    <mergeCell ref="A33:B33"/>
    <mergeCell ref="D33:H33"/>
    <mergeCell ref="I33:J33"/>
    <mergeCell ref="A34:B34"/>
    <mergeCell ref="C34:J34"/>
    <mergeCell ref="A25:B25"/>
    <mergeCell ref="D25:H25"/>
    <mergeCell ref="I25:J25"/>
    <mergeCell ref="A26:B26"/>
    <mergeCell ref="D26:H26"/>
  </mergeCells>
  <printOptions/>
  <pageMargins left="0.5513888888888889" right="0.3541666666666667" top="0.39375" bottom="0.39375" header="0.5118055555555555" footer="0.5118055555555555"/>
  <pageSetup fitToHeight="0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Buhgalter1</cp:lastModifiedBy>
  <cp:lastPrinted>2023-05-16T07:26:42Z</cp:lastPrinted>
  <dcterms:modified xsi:type="dcterms:W3CDTF">2023-05-16T07:32:49Z</dcterms:modified>
  <cp:category/>
  <cp:version/>
  <cp:contentType/>
  <cp:contentStatus/>
</cp:coreProperties>
</file>