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<sst xmlns="http://schemas.openxmlformats.org/spreadsheetml/2006/main" count="55" uniqueCount="52">
  <si>
    <t xml:space="preserve">Сведения об исполнении расходной части бюджета Городского поселения Красногорский за 1 квартал 2021 год</t>
  </si>
  <si>
    <t xml:space="preserve">Наименование показателя</t>
  </si>
  <si>
    <t xml:space="preserve">План на 2021г. тыс. руб.</t>
  </si>
  <si>
    <t xml:space="preserve">План отчетного периода тыс. руб.</t>
  </si>
  <si>
    <t xml:space="preserve">Фактическое исполнение за отчетный период тыс. руб.</t>
  </si>
  <si>
    <t xml:space="preserve">% исполнения к плану года</t>
  </si>
  <si>
    <t xml:space="preserve">% исполнения к плану отчетного периода</t>
  </si>
  <si>
    <t xml:space="preserve">0100</t>
  </si>
  <si>
    <t xml:space="preserve">Общегосударственные вопросы</t>
  </si>
  <si>
    <t xml:space="preserve">0104</t>
  </si>
  <si>
    <t xml:space="preserve">Функционирование местной администрации</t>
  </si>
  <si>
    <t xml:space="preserve">0111</t>
  </si>
  <si>
    <t xml:space="preserve">Резервный фонд</t>
  </si>
  <si>
    <t xml:space="preserve">0113</t>
  </si>
  <si>
    <t xml:space="preserve">Другие общегосударственные расходы</t>
  </si>
  <si>
    <t xml:space="preserve">0200</t>
  </si>
  <si>
    <t xml:space="preserve">Первичный воинский учет</t>
  </si>
  <si>
    <t xml:space="preserve">0203</t>
  </si>
  <si>
    <t xml:space="preserve">0300</t>
  </si>
  <si>
    <t xml:space="preserve">Национальная безопасность</t>
  </si>
  <si>
    <t xml:space="preserve">0309</t>
  </si>
  <si>
    <t xml:space="preserve">Предупреждение и ликвидация последствий ЧС</t>
  </si>
  <si>
    <t xml:space="preserve">0400</t>
  </si>
  <si>
    <t xml:space="preserve">Национальная экономика</t>
  </si>
  <si>
    <t xml:space="preserve">0409</t>
  </si>
  <si>
    <t xml:space="preserve">Дорожное хозяйство (дорожные фонды)</t>
  </si>
  <si>
    <t xml:space="preserve">0412</t>
  </si>
  <si>
    <t xml:space="preserve">Бюджетные инвестиции в объекты государственной (муниципальной) собственности</t>
  </si>
  <si>
    <t xml:space="preserve">0500</t>
  </si>
  <si>
    <t xml:space="preserve">Жилищно-коммунальное хозяйство</t>
  </si>
  <si>
    <t xml:space="preserve">0501</t>
  </si>
  <si>
    <t xml:space="preserve">Жилищное хозяйство</t>
  </si>
  <si>
    <t xml:space="preserve">0502</t>
  </si>
  <si>
    <t xml:space="preserve">Коммунальное хозяйство</t>
  </si>
  <si>
    <t xml:space="preserve">0503</t>
  </si>
  <si>
    <t xml:space="preserve">Благоустройство</t>
  </si>
  <si>
    <t xml:space="preserve">0600</t>
  </si>
  <si>
    <t xml:space="preserve">Охрана окружающей среды</t>
  </si>
  <si>
    <t xml:space="preserve">0602</t>
  </si>
  <si>
    <t xml:space="preserve">Сбор, удаление отходов и очистка сточных вод.</t>
  </si>
  <si>
    <t xml:space="preserve">1000</t>
  </si>
  <si>
    <t xml:space="preserve">Социальная политика</t>
  </si>
  <si>
    <t xml:space="preserve">1001</t>
  </si>
  <si>
    <t xml:space="preserve">Выплата доплат к пенсиям муниципальным служащим</t>
  </si>
  <si>
    <t xml:space="preserve">1100</t>
  </si>
  <si>
    <t xml:space="preserve">Физическая культура и спорт</t>
  </si>
  <si>
    <t xml:space="preserve">1101</t>
  </si>
  <si>
    <t xml:space="preserve">Обеспечение деятельности спортивных учреждений</t>
  </si>
  <si>
    <t xml:space="preserve">1102</t>
  </si>
  <si>
    <t xml:space="preserve">Массовый спорт</t>
  </si>
  <si>
    <t xml:space="preserve">ВСЕГО РАСХОДОВ</t>
  </si>
  <si>
    <t xml:space="preserve">(-) дефицит, (+) профицит бюджета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</si>
</sst>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#,##0.0"/>
    <numFmt numFmtId="168" formatCode="0.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double"/>
      <right style="double"/>
      <top style="double"/>
      <bottom style="double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65536"/>
  <sheetViews>
    <sheetView windowProtection="false"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F27" activeCellId="0" sqref="F27"/>
    </sheetView>
  </sheetViews>
  <sheetFormatPr defaultRowHeight="15"/>
  <cols>
    <col collapsed="false" hidden="false" max="1" min="1" style="0" width="8.50510204081633"/>
    <col collapsed="false" hidden="false" max="2" min="2" style="0" width="63.984693877551"/>
    <col collapsed="false" hidden="false" max="4" min="3" style="0" width="13.2295918367347"/>
    <col collapsed="false" hidden="false" max="5" min="5" style="0" width="14.0408163265306"/>
    <col collapsed="false" hidden="false" max="6" min="6" style="0" width="12.5561224489796"/>
    <col collapsed="false" hidden="false" max="7" min="7" style="0" width="12.9591836734694"/>
    <col collapsed="false" hidden="false" max="1025" min="8" style="0" width="8.50510204081633"/>
  </cols>
  <sheetData>
    <row r="1" customFormat="false" ht="17.3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17.35" hidden="false" customHeight="false" outlineLevel="0" collapsed="false">
      <c r="A2" s="2"/>
      <c r="B2" s="2"/>
      <c r="C2" s="2"/>
      <c r="D2" s="2"/>
      <c r="E2" s="2"/>
      <c r="F2" s="2"/>
      <c r="G2" s="2"/>
    </row>
    <row r="3" customFormat="false" ht="60.75" hidden="false" customHeight="true" outlineLevel="0" collapsed="false">
      <c r="A3" s="3"/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/>
      <c r="I3" s="6"/>
    </row>
    <row r="4" customFormat="false" ht="17.35" hidden="false" customHeight="false" outlineLevel="0" collapsed="false">
      <c r="A4" s="7" t="s">
        <v>7</v>
      </c>
      <c r="B4" s="7" t="s">
        <v>8</v>
      </c>
      <c r="C4" s="8" t="n">
        <f aca="false">C5+C6+C7</f>
        <v>6442.761</v>
      </c>
      <c r="D4" s="8" t="n">
        <f aca="false">D5+D6+D7</f>
        <v>1733.4469325</v>
      </c>
      <c r="E4" s="8" t="n">
        <f aca="false">E5+E6+E7</f>
        <v>1618.8817</v>
      </c>
      <c r="F4" s="9" t="n">
        <f aca="false">E4*100/C4</f>
        <v>25.1271419194349</v>
      </c>
      <c r="G4" s="10" t="n">
        <f aca="false">E4*100/D4</f>
        <v>93.390900502805</v>
      </c>
    </row>
    <row r="5" customFormat="false" ht="17.35" hidden="false" customHeight="false" outlineLevel="0" collapsed="false">
      <c r="A5" s="11" t="s">
        <v>9</v>
      </c>
      <c r="B5" s="11" t="s">
        <v>10</v>
      </c>
      <c r="C5" s="12" t="n">
        <v>6157.64657</v>
      </c>
      <c r="D5" s="12" t="n">
        <f aca="false">C5/4*1</f>
        <v>1539.4116425</v>
      </c>
      <c r="E5" s="12" t="n">
        <v>1482.34641</v>
      </c>
      <c r="F5" s="13" t="n">
        <f aca="false">E5*100/C5</f>
        <v>24.0732622950784</v>
      </c>
      <c r="G5" s="14" t="n">
        <f aca="false">E5*100/D5</f>
        <v>96.2930491803137</v>
      </c>
    </row>
    <row r="6" customFormat="false" ht="17.35" hidden="false" customHeight="false" outlineLevel="0" collapsed="false">
      <c r="A6" s="15" t="s">
        <v>11</v>
      </c>
      <c r="B6" s="15" t="s">
        <v>12</v>
      </c>
      <c r="C6" s="16" t="n">
        <v>50</v>
      </c>
      <c r="D6" s="12" t="n">
        <f aca="false">C6/4*1</f>
        <v>12.5</v>
      </c>
      <c r="E6" s="16" t="n">
        <v>0</v>
      </c>
      <c r="F6" s="13" t="n">
        <f aca="false">E6*100/C6</f>
        <v>0</v>
      </c>
      <c r="G6" s="14" t="n">
        <f aca="false">E6*100/D6</f>
        <v>0</v>
      </c>
    </row>
    <row r="7" customFormat="false" ht="17.35" hidden="false" customHeight="false" outlineLevel="0" collapsed="false">
      <c r="A7" s="3" t="s">
        <v>13</v>
      </c>
      <c r="B7" s="3" t="s">
        <v>14</v>
      </c>
      <c r="C7" s="17" t="n">
        <v>235.11443</v>
      </c>
      <c r="D7" s="12" t="n">
        <v>181.53529</v>
      </c>
      <c r="E7" s="17" t="n">
        <v>136.53529</v>
      </c>
      <c r="F7" s="13" t="n">
        <f aca="false">E7*100/C7</f>
        <v>58.0718461219075</v>
      </c>
      <c r="G7" s="18" t="n">
        <f aca="false">E7*100/D7</f>
        <v>75.2114313420823</v>
      </c>
    </row>
    <row r="8" customFormat="false" ht="17.35" hidden="false" customHeight="false" outlineLevel="0" collapsed="false">
      <c r="A8" s="19" t="s">
        <v>15</v>
      </c>
      <c r="B8" s="20" t="s">
        <v>16</v>
      </c>
      <c r="C8" s="21" t="n">
        <f aca="false">SUM(C9)</f>
        <v>445.8</v>
      </c>
      <c r="D8" s="21" t="n">
        <f aca="false">SUM(D9)</f>
        <v>111.45</v>
      </c>
      <c r="E8" s="21" t="n">
        <f aca="false">SUM(E9)</f>
        <v>99.955</v>
      </c>
      <c r="F8" s="22" t="n">
        <f aca="false">SUM(F9)</f>
        <v>22.4214894571557</v>
      </c>
      <c r="G8" s="23" t="n">
        <f aca="false">SUM(G9)</f>
        <v>89.6859578286227</v>
      </c>
    </row>
    <row r="9" customFormat="false" ht="17.35" hidden="false" customHeight="false" outlineLevel="0" collapsed="false">
      <c r="A9" s="15" t="s">
        <v>17</v>
      </c>
      <c r="B9" s="15" t="s">
        <v>16</v>
      </c>
      <c r="C9" s="17" t="n">
        <v>445.8</v>
      </c>
      <c r="D9" s="12" t="n">
        <f aca="false">C9/4*1</f>
        <v>111.45</v>
      </c>
      <c r="E9" s="17" t="n">
        <v>99.955</v>
      </c>
      <c r="F9" s="13" t="n">
        <f aca="false">E9*100/C9</f>
        <v>22.4214894571557</v>
      </c>
      <c r="G9" s="18" t="n">
        <f aca="false">E9*100/D9</f>
        <v>89.6859578286227</v>
      </c>
    </row>
    <row r="10" customFormat="false" ht="17.35" hidden="false" customHeight="false" outlineLevel="0" collapsed="false">
      <c r="A10" s="19" t="s">
        <v>18</v>
      </c>
      <c r="B10" s="20" t="s">
        <v>19</v>
      </c>
      <c r="C10" s="21" t="n">
        <f aca="false">C11</f>
        <v>100</v>
      </c>
      <c r="D10" s="21" t="n">
        <f aca="false">D11</f>
        <v>25</v>
      </c>
      <c r="E10" s="21" t="n">
        <f aca="false">E11</f>
        <v>0</v>
      </c>
      <c r="F10" s="22" t="n">
        <f aca="false">E10*100/C10</f>
        <v>0</v>
      </c>
      <c r="G10" s="23" t="n">
        <f aca="false">E10*100/D10</f>
        <v>0</v>
      </c>
    </row>
    <row r="11" customFormat="false" ht="17.35" hidden="false" customHeight="false" outlineLevel="0" collapsed="false">
      <c r="A11" s="15" t="s">
        <v>20</v>
      </c>
      <c r="B11" s="15" t="s">
        <v>21</v>
      </c>
      <c r="C11" s="16" t="n">
        <v>100</v>
      </c>
      <c r="D11" s="12" t="n">
        <f aca="false">C11/4*1</f>
        <v>25</v>
      </c>
      <c r="E11" s="16" t="n">
        <v>0</v>
      </c>
      <c r="F11" s="24" t="n">
        <f aca="false">E11*100/C11</f>
        <v>0</v>
      </c>
      <c r="G11" s="24" t="n">
        <f aca="false">E11*100/D11</f>
        <v>0</v>
      </c>
    </row>
    <row r="12" customFormat="false" ht="17.35" hidden="false" customHeight="false" outlineLevel="0" collapsed="false">
      <c r="A12" s="19" t="s">
        <v>22</v>
      </c>
      <c r="B12" s="20" t="s">
        <v>23</v>
      </c>
      <c r="C12" s="25" t="n">
        <f aca="false">C13+C14</f>
        <v>9287.79175</v>
      </c>
      <c r="D12" s="26" t="n">
        <f aca="false">SUM(D13:D14)</f>
        <v>2321.9479375</v>
      </c>
      <c r="E12" s="26" t="n">
        <f aca="false">SUM(E13:E14)</f>
        <v>1657.76385</v>
      </c>
      <c r="F12" s="26" t="n">
        <f aca="false">SUM(F13:F14)</f>
        <v>29.1585086454516</v>
      </c>
      <c r="G12" s="26" t="n">
        <f aca="false">SUM(G13:G14)</f>
        <v>116.634034581806</v>
      </c>
    </row>
    <row r="13" customFormat="false" ht="17.35" hidden="false" customHeight="false" outlineLevel="0" collapsed="false">
      <c r="A13" s="15" t="s">
        <v>24</v>
      </c>
      <c r="B13" s="15" t="s">
        <v>25</v>
      </c>
      <c r="C13" s="16" t="n">
        <v>8538.79175</v>
      </c>
      <c r="D13" s="12" t="n">
        <f aca="false">C13/4*1</f>
        <v>2134.6979375</v>
      </c>
      <c r="E13" s="16" t="n">
        <v>1577.76385</v>
      </c>
      <c r="F13" s="24" t="n">
        <f aca="false">E13*100/C13</f>
        <v>18.477600768282</v>
      </c>
      <c r="G13" s="24" t="n">
        <f aca="false">E13*100/D13</f>
        <v>73.910403073128</v>
      </c>
    </row>
    <row r="14" customFormat="false" ht="48.7" hidden="false" customHeight="false" outlineLevel="0" collapsed="false">
      <c r="A14" s="3" t="s">
        <v>26</v>
      </c>
      <c r="B14" s="27" t="s">
        <v>27</v>
      </c>
      <c r="C14" s="17" t="n">
        <v>749</v>
      </c>
      <c r="D14" s="17" t="n">
        <f aca="false">C14/4*1</f>
        <v>187.25</v>
      </c>
      <c r="E14" s="17" t="n">
        <v>80</v>
      </c>
      <c r="F14" s="18" t="n">
        <f aca="false">E14*100/C14</f>
        <v>10.6809078771696</v>
      </c>
      <c r="G14" s="18" t="n">
        <f aca="false">E14*100/D14</f>
        <v>42.7236315086782</v>
      </c>
    </row>
    <row r="15" customFormat="false" ht="17.35" hidden="false" customHeight="false" outlineLevel="0" collapsed="false">
      <c r="A15" s="19" t="s">
        <v>28</v>
      </c>
      <c r="B15" s="20" t="s">
        <v>29</v>
      </c>
      <c r="C15" s="21" t="n">
        <f aca="false">SUM(C16+C17+C18)</f>
        <v>10347.93339</v>
      </c>
      <c r="D15" s="21" t="n">
        <f aca="false">SUM(D16+D17+D18)</f>
        <v>2586.9833475</v>
      </c>
      <c r="E15" s="21" t="n">
        <f aca="false">SUM(E16+E17+E18)</f>
        <v>1412.99206</v>
      </c>
      <c r="F15" s="22" t="n">
        <f aca="false">E15*100/C15</f>
        <v>13.6548236903562</v>
      </c>
      <c r="G15" s="23" t="n">
        <f aca="false">E15*100/D15</f>
        <v>54.6192947614248</v>
      </c>
    </row>
    <row r="16" customFormat="false" ht="17.35" hidden="false" customHeight="false" outlineLevel="0" collapsed="false">
      <c r="A16" s="11" t="s">
        <v>30</v>
      </c>
      <c r="B16" s="11" t="s">
        <v>31</v>
      </c>
      <c r="C16" s="12" t="n">
        <v>500</v>
      </c>
      <c r="D16" s="12" t="n">
        <f aca="false">C16/4*1</f>
        <v>125</v>
      </c>
      <c r="E16" s="12" t="n">
        <v>7.01406</v>
      </c>
      <c r="F16" s="14" t="n">
        <f aca="false">E16*100/C16</f>
        <v>1.402812</v>
      </c>
      <c r="G16" s="14" t="n">
        <f aca="false">E16*100/D16</f>
        <v>5.611248</v>
      </c>
    </row>
    <row r="17" customFormat="false" ht="17.35" hidden="false" customHeight="false" outlineLevel="0" collapsed="false">
      <c r="A17" s="28" t="s">
        <v>32</v>
      </c>
      <c r="B17" s="28" t="s">
        <v>33</v>
      </c>
      <c r="C17" s="29" t="n">
        <v>1219.045</v>
      </c>
      <c r="D17" s="12" t="n">
        <f aca="false">C17/4*1</f>
        <v>304.76125</v>
      </c>
      <c r="E17" s="29" t="n">
        <v>203.53882</v>
      </c>
      <c r="F17" s="30" t="n">
        <f aca="false">E17*100/C17</f>
        <v>16.6965796996829</v>
      </c>
      <c r="G17" s="30" t="n">
        <f aca="false">E17*100/D17</f>
        <v>66.7863187987318</v>
      </c>
    </row>
    <row r="18" customFormat="false" ht="17.35" hidden="false" customHeight="false" outlineLevel="0" collapsed="false">
      <c r="A18" s="28" t="s">
        <v>34</v>
      </c>
      <c r="B18" s="28" t="s">
        <v>35</v>
      </c>
      <c r="C18" s="29" t="n">
        <v>8628.88839</v>
      </c>
      <c r="D18" s="12" t="n">
        <f aca="false">C18/4*1</f>
        <v>2157.2220975</v>
      </c>
      <c r="E18" s="29" t="n">
        <v>1202.43918</v>
      </c>
      <c r="F18" s="30" t="n">
        <f aca="false">E18*100/C18</f>
        <v>13.9350415216113</v>
      </c>
      <c r="G18" s="30" t="n">
        <f aca="false">E18*100/D18</f>
        <v>55.7401660864454</v>
      </c>
    </row>
    <row r="19" customFormat="false" ht="17.35" hidden="false" customHeight="false" outlineLevel="0" collapsed="false">
      <c r="A19" s="7" t="s">
        <v>36</v>
      </c>
      <c r="B19" s="7" t="s">
        <v>37</v>
      </c>
      <c r="C19" s="8" t="n">
        <f aca="false">SUM(C20)</f>
        <v>1029.07</v>
      </c>
      <c r="D19" s="8" t="n">
        <f aca="false">SUM(D20)</f>
        <v>257.2675</v>
      </c>
      <c r="E19" s="8" t="n">
        <f aca="false">SUM(E20)</f>
        <v>0</v>
      </c>
      <c r="F19" s="8" t="n">
        <f aca="false">SUM(F20)</f>
        <v>0</v>
      </c>
      <c r="G19" s="8" t="n">
        <f aca="false">SUM(G20)</f>
        <v>0</v>
      </c>
    </row>
    <row r="20" customFormat="false" ht="17.35" hidden="false" customHeight="false" outlineLevel="0" collapsed="false">
      <c r="A20" s="28" t="s">
        <v>38</v>
      </c>
      <c r="B20" s="28" t="s">
        <v>39</v>
      </c>
      <c r="C20" s="29" t="n">
        <v>1029.07</v>
      </c>
      <c r="D20" s="12" t="n">
        <f aca="false">C20/4*1</f>
        <v>257.2675</v>
      </c>
      <c r="E20" s="29" t="n">
        <v>0</v>
      </c>
      <c r="F20" s="30" t="n">
        <f aca="false">E20*100/C20</f>
        <v>0</v>
      </c>
      <c r="G20" s="30" t="n">
        <f aca="false">E20*100/D20</f>
        <v>0</v>
      </c>
    </row>
    <row r="21" customFormat="false" ht="17.35" hidden="false" customHeight="false" outlineLevel="0" collapsed="false">
      <c r="A21" s="19" t="s">
        <v>40</v>
      </c>
      <c r="B21" s="20" t="s">
        <v>41</v>
      </c>
      <c r="C21" s="21" t="n">
        <f aca="false">C22</f>
        <v>819</v>
      </c>
      <c r="D21" s="21" t="n">
        <f aca="false">D22</f>
        <v>204.75</v>
      </c>
      <c r="E21" s="21" t="n">
        <f aca="false">E22</f>
        <v>185.21349</v>
      </c>
      <c r="F21" s="22" t="n">
        <f aca="false">E21*100/C21</f>
        <v>22.6145897435897</v>
      </c>
      <c r="G21" s="31" t="n">
        <f aca="false">E21*100/D21</f>
        <v>90.458358974359</v>
      </c>
    </row>
    <row r="22" customFormat="false" ht="17.35" hidden="false" customHeight="false" outlineLevel="0" collapsed="false">
      <c r="A22" s="15" t="s">
        <v>42</v>
      </c>
      <c r="B22" s="15" t="s">
        <v>43</v>
      </c>
      <c r="C22" s="16" t="n">
        <v>819</v>
      </c>
      <c r="D22" s="12" t="n">
        <f aca="false">C22/4*1</f>
        <v>204.75</v>
      </c>
      <c r="E22" s="16" t="n">
        <v>185.21349</v>
      </c>
      <c r="F22" s="24" t="n">
        <f aca="false">E22*100/C22</f>
        <v>22.6145897435897</v>
      </c>
      <c r="G22" s="24" t="n">
        <f aca="false">E22*100/D22</f>
        <v>90.458358974359</v>
      </c>
    </row>
    <row r="23" customFormat="false" ht="17.35" hidden="false" customHeight="false" outlineLevel="0" collapsed="false">
      <c r="A23" s="19" t="s">
        <v>44</v>
      </c>
      <c r="B23" s="20" t="s">
        <v>45</v>
      </c>
      <c r="C23" s="21" t="n">
        <f aca="false">C24+C25</f>
        <v>353</v>
      </c>
      <c r="D23" s="21" t="n">
        <f aca="false">D24+D25</f>
        <v>88.25</v>
      </c>
      <c r="E23" s="21" t="n">
        <f aca="false">E24+E25</f>
        <v>82.31036</v>
      </c>
      <c r="F23" s="22" t="n">
        <f aca="false">E23*100/C23</f>
        <v>23.3173824362606</v>
      </c>
      <c r="G23" s="32" t="n">
        <f aca="false">E23*100/D23</f>
        <v>93.2695297450425</v>
      </c>
    </row>
    <row r="24" customFormat="false" ht="17.35" hidden="false" customHeight="false" outlineLevel="0" collapsed="false">
      <c r="A24" s="11" t="s">
        <v>46</v>
      </c>
      <c r="B24" s="11" t="s">
        <v>47</v>
      </c>
      <c r="C24" s="12" t="n">
        <v>353</v>
      </c>
      <c r="D24" s="12" t="n">
        <f aca="false">C24/4*1</f>
        <v>88.25</v>
      </c>
      <c r="E24" s="12" t="n">
        <v>82.31036</v>
      </c>
      <c r="F24" s="14" t="n">
        <f aca="false">E24*100/C24</f>
        <v>23.3173824362606</v>
      </c>
      <c r="G24" s="14" t="n">
        <f aca="false">E24*100/D24</f>
        <v>93.2695297450425</v>
      </c>
    </row>
    <row r="25" customFormat="false" ht="17.35" hidden="true" customHeight="false" outlineLevel="0" collapsed="false">
      <c r="A25" s="3" t="s">
        <v>48</v>
      </c>
      <c r="B25" s="3" t="s">
        <v>49</v>
      </c>
      <c r="C25" s="17"/>
      <c r="D25" s="16" t="n">
        <f aca="false">C25/4</f>
        <v>0</v>
      </c>
      <c r="E25" s="17"/>
      <c r="F25" s="24" t="e">
        <f aca="false">E25*100/C25</f>
        <v>#DIV/0!</v>
      </c>
      <c r="G25" s="24" t="e">
        <f aca="false">E25*100/D25</f>
        <v>#DIV/0!</v>
      </c>
    </row>
    <row r="26" customFormat="false" ht="0.75" hidden="false" customHeight="true" outlineLevel="0" collapsed="false">
      <c r="A26" s="28" t="s">
        <v>48</v>
      </c>
      <c r="B26" s="3" t="s">
        <v>49</v>
      </c>
      <c r="C26" s="17"/>
      <c r="D26" s="12"/>
      <c r="E26" s="17"/>
      <c r="F26" s="18"/>
      <c r="G26" s="18"/>
    </row>
    <row r="27" customFormat="false" ht="17.35" hidden="false" customHeight="false" outlineLevel="0" collapsed="false">
      <c r="A27" s="33"/>
      <c r="B27" s="19" t="s">
        <v>50</v>
      </c>
      <c r="C27" s="21" t="n">
        <f aca="false">C4+C10+C12+C15+C19+C21+C23+C8</f>
        <v>28825.35614</v>
      </c>
      <c r="D27" s="21" t="n">
        <f aca="false">D4+D10+D12+D15+D19+D21+D23+D8</f>
        <v>7329.0957175</v>
      </c>
      <c r="E27" s="21" t="n">
        <f aca="false">E4+E10+E12+E15+E19+E21+E23+E8</f>
        <v>5057.11646</v>
      </c>
      <c r="F27" s="22" t="n">
        <f aca="false">E27*100/C27</f>
        <v>17.5439860497765</v>
      </c>
      <c r="G27" s="32" t="n">
        <f aca="false">E27*100/D27</f>
        <v>69.0005514312619</v>
      </c>
      <c r="H27" s="34"/>
    </row>
    <row r="28" customFormat="false" ht="17.35" hidden="false" customHeight="false" outlineLevel="0" collapsed="false">
      <c r="A28" s="28"/>
      <c r="B28" s="35" t="s">
        <v>51</v>
      </c>
      <c r="C28" s="36" t="n">
        <v>-1626.999</v>
      </c>
      <c r="D28" s="36"/>
      <c r="E28" s="36" t="n">
        <v>-1048.19731</v>
      </c>
      <c r="F28" s="12"/>
      <c r="G28" s="12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G1"/>
  </mergeCells>
  <printOptions headings="false" gridLines="false" gridLinesSet="true" horizontalCentered="false" verticalCentered="false"/>
  <pageMargins left="0.315277777777778" right="0.315277777777778" top="0.747916666666667" bottom="0.35416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F27 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F27 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cp:lastPrinted>2021-05-28T11:45:39Z</cp:lastPrinted>
  <dcterms:modified xsi:type="dcterms:W3CDTF">2021-05-28T11:45:52Z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